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ballone\Downloads\"/>
    </mc:Choice>
  </mc:AlternateContent>
  <xr:revisionPtr revIDLastSave="0" documentId="8_{B747B130-458F-4BC3-9F0F-E15CF2EF9237}" xr6:coauthVersionLast="47" xr6:coauthVersionMax="47" xr10:uidLastSave="{00000000-0000-0000-0000-000000000000}"/>
  <bookViews>
    <workbookView xWindow="-120" yWindow="-120" windowWidth="29040" windowHeight="15720" xr2:uid="{1E45B716-79D1-441F-9F2F-333E6692379E}"/>
  </bookViews>
  <sheets>
    <sheet name="Foglio1" sheetId="1" r:id="rId1"/>
  </sheets>
  <definedNames>
    <definedName name="_xlnm.Print_Area" localSheetId="0">Foglio1!$A$1:$M$46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4" i="1" l="1"/>
  <c r="M38" i="1"/>
  <c r="M37" i="1"/>
  <c r="M36" i="1"/>
  <c r="M33" i="1"/>
  <c r="M32" i="1"/>
  <c r="M31" i="1"/>
  <c r="M28" i="1"/>
  <c r="M24" i="1"/>
  <c r="M19" i="1"/>
</calcChain>
</file>

<file path=xl/sharedStrings.xml><?xml version="1.0" encoding="utf-8"?>
<sst xmlns="http://schemas.openxmlformats.org/spreadsheetml/2006/main" count="697" uniqueCount="280">
  <si>
    <t>DELIBERA / DETERMINA</t>
  </si>
  <si>
    <t>NUMERO</t>
  </si>
  <si>
    <t>DATA</t>
  </si>
  <si>
    <t>(caratteristiche delle opere, dei beni, dei servizi che si intendono acquistare)</t>
  </si>
  <si>
    <t>RUP NOMINATO</t>
  </si>
  <si>
    <t>DETERMINA</t>
  </si>
  <si>
    <t>affidamento diretto</t>
  </si>
  <si>
    <t>euro</t>
  </si>
  <si>
    <t>A. BALLONE</t>
  </si>
  <si>
    <t>10</t>
  </si>
  <si>
    <t>11</t>
  </si>
  <si>
    <t>15</t>
  </si>
  <si>
    <t>0GGETTO DEL BANDO</t>
  </si>
  <si>
    <t>PROCEDURA DI SCELTA DEL CONTRAENTE</t>
  </si>
  <si>
    <t>elenco degli operatori invitati a presentare offerte/numero di offerenti che hanno partecipato al procedimento</t>
  </si>
  <si>
    <t>ELENCO OPERATORI INVITATI</t>
  </si>
  <si>
    <t>AGGIUDICATARIO</t>
  </si>
  <si>
    <t>IMPORTO DI AGGIUDICAZIONE</t>
  </si>
  <si>
    <t>TEMPI DI COMPLETAMENTO DEL SERVIZIO O DELLA FORNITURA</t>
  </si>
  <si>
    <t>IMPORTO LIQUIDATO</t>
  </si>
  <si>
    <t>STRUTTURA PROPONENTE</t>
  </si>
  <si>
    <t>DIREZIONE</t>
  </si>
  <si>
    <t>01</t>
  </si>
  <si>
    <t>02</t>
  </si>
  <si>
    <t>servizio di paghe e contributi</t>
  </si>
  <si>
    <t>Studio Casapieri, corso Ferrucci 77/10, 10138 Torino, P. IVA 01620940013</t>
  </si>
  <si>
    <t>---</t>
  </si>
  <si>
    <t>03</t>
  </si>
  <si>
    <t>servizio tecnico di assistenza sistemistica e gestione informatica dell’Area Riservata del sito internet OAT</t>
  </si>
  <si>
    <t>Arch. Luigi Mauro Catenacci, Via di Monte Fiore 10, 00153 ROMA</t>
  </si>
  <si>
    <t>04</t>
  </si>
  <si>
    <t>servizio consulenza fiscale</t>
  </si>
  <si>
    <t>DOTT. ROBERTO CODA, c/o STUDIO CODA COMMERICALISTI ASSOCIATI, C.so Re Umberto 54, Torino, P. IVA  10237500011</t>
  </si>
  <si>
    <t>consulenza legale penale e deontologica</t>
  </si>
  <si>
    <t>Avv. Alberto De Sanctis c/o Studio legale De Sanctis e Scicolone, corso G. Ferraris 1, Torino</t>
  </si>
  <si>
    <t>05</t>
  </si>
  <si>
    <t>06</t>
  </si>
  <si>
    <t>consulenza legale civilistica</t>
  </si>
  <si>
    <t>Avv. Maurizio Goria c/o Studio legale Nizzola, corso Vittorio Emanuele II 60, Torino</t>
  </si>
  <si>
    <t>07</t>
  </si>
  <si>
    <t>comunicazione social media</t>
  </si>
  <si>
    <t>Dott.ssa Ludovica Spataro via Duchessa Iolanda 8, Torino</t>
  </si>
  <si>
    <t>assistenza sistemistica e interventi tecnici sulle attrezzature informatiche OAT</t>
  </si>
  <si>
    <t>09</t>
  </si>
  <si>
    <t>assistenza sistemistica e gestione informatica del sito internet OAT</t>
  </si>
  <si>
    <t>Quattrolinee srl, Corso Vittorio Emanuele II, 25 - 10125  Torino</t>
  </si>
  <si>
    <t>affidamento diretto - Accordo quadro 3^ annualità</t>
  </si>
  <si>
    <t>12</t>
  </si>
  <si>
    <t>Ditta Casalegno Timbri – Via Arsenale 42/C Torino
RoyalBreak – Via Berino 33 Venaria Reale (TO)</t>
  </si>
  <si>
    <t>13</t>
  </si>
  <si>
    <t>14</t>
  </si>
  <si>
    <t>16</t>
  </si>
  <si>
    <t>17</t>
  </si>
  <si>
    <t>21</t>
  </si>
  <si>
    <t>affidamento diretto - Accordo quadro3^ annualità</t>
  </si>
  <si>
    <t>anno 2024</t>
  </si>
  <si>
    <t>affidamento diretto - Accordo quadro 1^ annualità</t>
  </si>
  <si>
    <t>revisione e manutenzione ordinaria n. 5 estintori</t>
  </si>
  <si>
    <t xml:space="preserve">affidamento diretto </t>
  </si>
  <si>
    <t>Endeka Sicurezza, via Pinerolo 50, 10060 Candiolo TO P. Iva 11647430013</t>
  </si>
  <si>
    <t>noleggio n. 2 fotocopiatrici e n. 2 stampanti</t>
  </si>
  <si>
    <t>Futurtecnica srl, via Vinovo 10/E, 10127 Torino, P. Iva IT04904260017</t>
  </si>
  <si>
    <t>assistenza impianto antifurto</t>
  </si>
  <si>
    <t>Punto Sicurezza Uno srl, corso Tassoni 37B 10143 Torino, P. Iva 02067980017</t>
  </si>
  <si>
    <t>selezione su inviti - Accordo quadro 1^ annualità</t>
  </si>
  <si>
    <t>Nais srl, corso Mortara 24, 10149 Torino, p.iva 07134430011</t>
  </si>
  <si>
    <t>operatori invitati: EDIST Engineering S.r.l., 'GRUPPO DIGITO S.r.l., 'GCS Global Computer Solutions S.r.l., 'NAIS S.r.l. / numero operatori offerenti: 2</t>
  </si>
  <si>
    <t xml:space="preserve">svolgimento del ruolo di RSPP dell’Oat e della Fondazione per l’Architettura </t>
  </si>
  <si>
    <t>Incarico biennale, 2^ annualità</t>
  </si>
  <si>
    <t>Arch. Roberto Prete, Torino</t>
  </si>
  <si>
    <t>servizio di abbonamento di informazione su concorsi e bandi di gara Europaconcorsi srl</t>
  </si>
  <si>
    <t>Europaconcorsi srl, Piazza Gentile da Fabriano 3, 00196 Roma, PI 06600401001</t>
  </si>
  <si>
    <t>servizio di pulizia locali OAT</t>
  </si>
  <si>
    <t>affidamento diretto con Accordo quadro triennale - 1^ annualità</t>
  </si>
  <si>
    <t>Emme 2 sas di Ferrero Mario &amp; C. via Durandi 4, 10144 Torino, p.iva 07468130013</t>
  </si>
  <si>
    <t>servizi relativi all’organizzazione di incontri del Consiglio OAT con i Nuovi Iscritti dell’anno 2024</t>
  </si>
  <si>
    <t>Casalegno timbri euro 4.514,00
Royalbreak euro 322,00</t>
  </si>
  <si>
    <t>acquisto shopper OAT</t>
  </si>
  <si>
    <t>G e D Group S.r.l. Viale Suzzani, 88 - 20162 Milano (MI)P.IVA 10030120967</t>
  </si>
  <si>
    <t>18</t>
  </si>
  <si>
    <t>affitto sala per convegno</t>
  </si>
  <si>
    <t>Toolbox s.r.l. con socio unico – Via Agostino da Montefeltro n°2 – 10134 Torino –P.I 10303230014</t>
  </si>
  <si>
    <t>19</t>
  </si>
  <si>
    <t>MIDOLO Eventi di Angelo Midolo, corso Siracusa 134 – 10137 Torino – Partita IVA 11590950017; Hotel Grand Mogol, Via G. Guarini 2 - 10123 Torino – Partita IVA 10882210015; Trenitalia – Partita IVA 05403151003</t>
  </si>
  <si>
    <t>spese organizzazione concorso pubblico (affitto sedie, logistica giuria)</t>
  </si>
  <si>
    <t>Midolo euro 426,00 - Hotel Mogol euro 232,60 - Trenitalia euro 84,90</t>
  </si>
  <si>
    <t>20</t>
  </si>
  <si>
    <t>realizzazione video</t>
  </si>
  <si>
    <t>Calarco Angelo – BOTD Films Strada della Livorna 34 – 10023 CHIERI (TO) P.I. 12135470016</t>
  </si>
  <si>
    <t>Quattrolinee Srl, c.so Vittorio Emanuele II, 25 10125 Torino (TO) CF 12671260011</t>
  </si>
  <si>
    <t>22</t>
  </si>
  <si>
    <t>spese organizzazione Assemblea di Bilancio - aprile 2024 (affitto sala, realizzazione grafiche)</t>
  </si>
  <si>
    <t>TO BE srl euro 2.126,00 - RACITI euro 624,00 - Centro Copie 270,28</t>
  </si>
  <si>
    <t xml:space="preserve">TO BE SRL, Lungo Dora Colletta, 67– 10153 Torino, Partita IVA, 10052800017; RACITI Kinga Federica – Artificio Via A. Gramsci 104 – 95030 Gravina di Catania (CT), Partita IVA 05936440873 - Centro Copie srl, via Principe Amedeo 29/f, 10123 Torino </t>
  </si>
  <si>
    <t>operatori invitati: Artificio Studio, Liquido Studio, Saglietti srl</t>
  </si>
  <si>
    <t>23</t>
  </si>
  <si>
    <t>locazione operativa attrezzature informatiche</t>
  </si>
  <si>
    <t>operatori invitati: Columbus srl , NAIS srl, Digito Srl</t>
  </si>
  <si>
    <t>COLUMBUS Informatica Srl</t>
  </si>
  <si>
    <t>24</t>
  </si>
  <si>
    <t>locandina convegno sicurezza</t>
  </si>
  <si>
    <t xml:space="preserve">Grimaldi Silvia Via Sant’Anselmo 27 – 10125 Torino, P.Iva 10518990014 </t>
  </si>
  <si>
    <t>31/06/2024</t>
  </si>
  <si>
    <t>25</t>
  </si>
  <si>
    <t>incontro con canddiati elezioni regionali</t>
  </si>
  <si>
    <t>Ultraspazio srl, via Galliano 19, 10129 Torino P. Iva 11988980014; Cinefonie soc. coop r.l., via Nota 7 – 10122 Torino – P. Iva 10313730011; Jana Sebastova Doc Creativity soc coop | via Pirandello, 31 | 37138 Verona | c.f./P.iva 04464170234; Supermercato BORELLO Via G. Giolitti 16/D – 10123 TORINO P.Iva 04890700018</t>
  </si>
  <si>
    <t>Ultraspazio srl euro 366,00 - Cinefonie scooprl wuro 1.464,00 - Sebastova euro 366,00 - Borello euro 15,70</t>
  </si>
  <si>
    <t>26</t>
  </si>
  <si>
    <t>organizzazione assemblea di bilancio - 2a edizione</t>
  </si>
  <si>
    <t>ARCIDIOCESI DI TORINO - TESORERIA CURIA ARCIVESCOVILE (contributo per affitto sala); Grimaldi Silvia – Artificio Via A. Gramsci 104 – 95030 Gravina di Catania (CT), Partita IVA 05936440873 (grafica presentazione); Eventum Sas gi Giani Alessandra &amp; c, via S. Quintino 32, 10121 Torino, 
Partita IVA IT10591780019 (hostess)</t>
  </si>
  <si>
    <t>Grimaldi Silvia – Artificio Via A. Gramsci 104 – 95030 Gravina di Catania (CT), Partita IVA 05936440873 euro 260,00; contributo affitto sala euro 3.075,00; Eventum Sas gi Giani Alessandra &amp; c, via S. Quintino 32, 10121 Torino, 
Partita IVA IT10591780019 euro 536,80</t>
  </si>
  <si>
    <t>11/06/2'24</t>
  </si>
  <si>
    <t>27</t>
  </si>
  <si>
    <t>realizzazion e grafica Bilancio POP</t>
  </si>
  <si>
    <t>Columbus Informatica srl; Amazon MKTPL; ELECTROLUX Appliances Spa, corso Zanussi 24, 33080 Porcia (PN)</t>
  </si>
  <si>
    <t xml:space="preserve">acquisto attrezzature informatiche (11 monitori, 1 distruggi documenti, 2 condizionatori portatili, </t>
  </si>
  <si>
    <t>Columbus Informatica euro 1.462,78 - Amazon euro 298,00 - Electrolux euro 739,98</t>
  </si>
  <si>
    <t>28</t>
  </si>
  <si>
    <t>corso ai dipendenti su normativa privacy</t>
  </si>
  <si>
    <t>dott.ssa Nicoletta ROZ GASTALDI, via Filadelfia 106, 10137 Torino</t>
  </si>
  <si>
    <t>30</t>
  </si>
  <si>
    <t>acquisto licenze software e applicazioni firewall</t>
  </si>
  <si>
    <t>Archibuzz Srl, piazza De Amicis 121 bis, 10126 Torino</t>
  </si>
  <si>
    <t>servizi di grafica per sito web Architetture Rivelate e Ouscolo Sicurezza</t>
  </si>
  <si>
    <t>affidamento diretto con selezione da elenco fornitori</t>
  </si>
  <si>
    <t>31</t>
  </si>
  <si>
    <t>32</t>
  </si>
  <si>
    <t>Servizio di noleggio infrastruttura hosting per backup in cloud del server OAT + acquisto n. 4 licenze Office</t>
  </si>
  <si>
    <t>33</t>
  </si>
  <si>
    <t>Tinexta Visura SpA, Piazzale Flaminio 1/b - 00196 Roma P.IVA n. 05338771008</t>
  </si>
  <si>
    <t>canone triennale 2025-26-27 manutenzione e assistenza software COGES VISURA</t>
  </si>
  <si>
    <t>34</t>
  </si>
  <si>
    <t>acquisizione Piattaforma digitale certificata per interoperabiltà con PCP Piattaforma Contratti Pubblici ANAC</t>
  </si>
  <si>
    <t>affidamento diretto con selezione tra 3 operatori</t>
  </si>
  <si>
    <t>Legislazione Tecnica srl - Maggioli Spa - Teamsystem spa - Digital PA srl</t>
  </si>
  <si>
    <t>Digital PA srl , via S. Tommaso d’Aquino 18/A, 09134 Cagliari P.IVA 03553050927</t>
  </si>
  <si>
    <t>35</t>
  </si>
  <si>
    <t>spese per organizzazione convegno OAT 11 novembre 2024 su Decreto Salvacasa</t>
  </si>
  <si>
    <t>Edoardo PIVA fotografo euro 488,00 - Giuseppe Latour giornalista euro 625,00 - Bar Squisitò, Torino euro 78,20 - Ristorante San Giors, Torino euro 315,00 - Hotel Gran Mogol, Torino euro 196,80 - Trenitalia euro 59,80 - Ordine Ingegneri Torino euro 585,97 - Collegio Geometri Torino euro 384,06</t>
  </si>
  <si>
    <t>36</t>
  </si>
  <si>
    <t>corso formazione per dipendenti su Piattaforma Contratti Pubblici - Codice Appalti</t>
  </si>
  <si>
    <t>Legislazione Tecnica srl, via dell’Architettura 16, 00144 Roma, P. IVA 07134430011</t>
  </si>
  <si>
    <t>37</t>
  </si>
  <si>
    <t>Servizio hostess per fiera Restructura</t>
  </si>
  <si>
    <t>EVENTUM S.A.S. DI GIANI ALESSANDRA &amp; C, VIA SAN QUINTINO 32, 10121 TORINO (TO), P.IVA IT10591780019</t>
  </si>
  <si>
    <t>agg. 31/12/2024</t>
  </si>
  <si>
    <t>CONSIGLIO</t>
  </si>
  <si>
    <t>DELIBERA</t>
  </si>
  <si>
    <t>25/3</t>
  </si>
  <si>
    <t>Incarico di Revisore dei Conti per il triennio 2024-25-26</t>
  </si>
  <si>
    <t>Dott. Mario Montalcini, Torino</t>
  </si>
  <si>
    <t>affidamento diretto - Accordo quadro triennale - 1^ annualità</t>
  </si>
  <si>
    <t>26/3</t>
  </si>
  <si>
    <t>incarico rappresentante tecnico OAT per nuova sede</t>
  </si>
  <si>
    <t>Arch. Roberto Fraternali, Torino</t>
  </si>
  <si>
    <t>45/6</t>
  </si>
  <si>
    <t>realizzazione ciclo dipodcast "Facciamo Ordine"</t>
  </si>
  <si>
    <t>Spazi Inclusi Srl</t>
  </si>
  <si>
    <t>92/14</t>
  </si>
  <si>
    <t>Premio Architetture Rivelate</t>
  </si>
  <si>
    <t>affidamento diretto spese organizzative</t>
  </si>
  <si>
    <t>115/17</t>
  </si>
  <si>
    <t>Forum Sicurezza 2024</t>
  </si>
  <si>
    <t>132/19</t>
  </si>
  <si>
    <t>Evento 9 dicembre 2024</t>
  </si>
  <si>
    <t>affidmento diretto spese organizzative</t>
  </si>
  <si>
    <t>Festa Decani 2024</t>
  </si>
  <si>
    <t>149/21</t>
  </si>
  <si>
    <t>Incarico di consulenza legale per trattavia nuova sede</t>
  </si>
  <si>
    <t xml:space="preserve">affidmento diretto </t>
  </si>
  <si>
    <t>AMMINISTRAZIONE TRASPARENTE - GARE E CONTRATTI 2023</t>
  </si>
  <si>
    <t>CIG</t>
  </si>
  <si>
    <t xml:space="preserve">Z343987149      Z133987832     Z2D399AA3F          </t>
  </si>
  <si>
    <t>organizzazione evento premiazione 50 Anni di Laurea 2022</t>
  </si>
  <si>
    <t xml:space="preserve">Pasticceria Pfatisch - Torino
Centro Noleggio srl - Corso Taranto 51 Torino
Doc Creativity – Via Pirandello 31 Verona </t>
  </si>
  <si>
    <t>Pasticceria Pfatisch euro 792,00
Centro Noleggio srl euro 671,00
Doc Creativity euro 305,00</t>
  </si>
  <si>
    <t>L. RIZZI</t>
  </si>
  <si>
    <t xml:space="preserve">ZC43B43179      Z78396F995              </t>
  </si>
  <si>
    <t>affidamento diretto - Accordo quadro 2^ annualità</t>
  </si>
  <si>
    <t>anno 2023</t>
  </si>
  <si>
    <t>ZD3396F89E</t>
  </si>
  <si>
    <t>Z27396FD3E</t>
  </si>
  <si>
    <t>Z6C396FC3B</t>
  </si>
  <si>
    <t>Z95396FA89</t>
  </si>
  <si>
    <t>ZD5396FB1E</t>
  </si>
  <si>
    <t>Z42396FBB2</t>
  </si>
  <si>
    <t>08</t>
  </si>
  <si>
    <t>Edist Engineering srl, via Goito 51/a, 10095 Grugliasco TO</t>
  </si>
  <si>
    <t>Z1B396F8C</t>
  </si>
  <si>
    <t>Z8939D791E</t>
  </si>
  <si>
    <t>servizio di aggiornamento su concorsi di architettura e bandi di gara</t>
  </si>
  <si>
    <t>Europaconcorsi srl, Piazza Gentile da Fabriano 3, 00196 Roma</t>
  </si>
  <si>
    <t>Z3439F06D4</t>
  </si>
  <si>
    <t>Incarico annuale 2023 Revisore dei Conti</t>
  </si>
  <si>
    <t>Dott. Mario Montalcini, via Valfré 16, 10121 Torino</t>
  </si>
  <si>
    <t>anno 2022</t>
  </si>
  <si>
    <t>ZE5399D10E</t>
  </si>
  <si>
    <t>CONSIGLIO OAT</t>
  </si>
  <si>
    <t>09/01</t>
  </si>
  <si>
    <t>Incarico annuale di supporto al RUP e Referente tenico per progetto nuova sede OAT</t>
  </si>
  <si>
    <t>Arch. Roberto Fraternali</t>
  </si>
  <si>
    <t>Z59399F9C2</t>
  </si>
  <si>
    <t>incontri con nuovi iscritti</t>
  </si>
  <si>
    <t>Casalegno timbri euro 5.191,10
Royalbreak euro 322,08</t>
  </si>
  <si>
    <t>affitto sala per incontri focus group Pinerolo</t>
  </si>
  <si>
    <t>F.lli Garis  “Casa Bonadè Bottino” Piazza San Donato 4, Pinerolo (TO)</t>
  </si>
  <si>
    <t>Z3A39D5132</t>
  </si>
  <si>
    <t>15/02</t>
  </si>
  <si>
    <t>realizzazione contenuti giornalistici</t>
  </si>
  <si>
    <t>Spazi Inclusi srl, Torino</t>
  </si>
  <si>
    <t>ZC23A46771</t>
  </si>
  <si>
    <t>acquisto corso di formazione per Preposto Sicurezza</t>
  </si>
  <si>
    <t>NET SRL Sicurezza e Medicina del Lavoro, – Via I. Nievo 25, 10153 Torino</t>
  </si>
  <si>
    <t>Z853A8F08B</t>
  </si>
  <si>
    <t>servizi investigazione per ricerca eredi iscritti deceduti</t>
  </si>
  <si>
    <t>CREDITVISION SRL – Piazza Saggin 2, 35135 Padova</t>
  </si>
  <si>
    <t>90 giorni</t>
  </si>
  <si>
    <t xml:space="preserve">Z7B3AD3217     Z773AD3FB8     Z3C3AD407C       Z413ADB973     </t>
  </si>
  <si>
    <t>spese per organizzazione Assemblea di Bilancio 2023</t>
  </si>
  <si>
    <t>Eataly spa, via Nizza 224 10128 Torino
Quattrolinee Srl, c.so Vittorio Emanuele II, 25 10125 Torino
Centro Copie srl, via Principe Amedeo 29/f, 10123 Torino</t>
  </si>
  <si>
    <t>Eataly spa euro 1.525,00
Quattrolinee snc euro 3.355,00
Centro Copie srl euro 101,50</t>
  </si>
  <si>
    <t>Z623A8D576</t>
  </si>
  <si>
    <t>33/05</t>
  </si>
  <si>
    <t xml:space="preserve">Tirocinio professionale – incarico per ideazione brand e comunicazione coordinata </t>
  </si>
  <si>
    <t>Studio Artificio, Ivrea (TO)</t>
  </si>
  <si>
    <t>ZC93B1A7CA</t>
  </si>
  <si>
    <t>60/09</t>
  </si>
  <si>
    <t>spese per organizzazione convegno su Codice Contratti</t>
  </si>
  <si>
    <t>Polo del '900</t>
  </si>
  <si>
    <t>spese per organizzazione Centenario Ordine Architetti 1923 - 2023</t>
  </si>
  <si>
    <t xml:space="preserve">Tesoreria Provinciale dello Stato, Biblioteca Nazionale Universitaria di Torino e Associazione ABNUT
Cuochivolanti S.r.l. Via Modena 43, 10153 Torino 
Quattrolinee Srl, c.so Vittorio Emanuele II, 25 10125 Torino 
Battiston Professional Congress, Via Casagrande 16 – 10078 Venaria Reale
Authentika di A.Crosetto Bog.ta La Pietra 4 – 10020 Lauriano 
Metaluna Film di Zucchet Samuele, Via Cibrario 28/Bis, 10144 Torino 
Doc Creativity Soc.Coop. Via Pirandello 31 – 37138 Verona
CentroCopie Srl Via Principe Amedeo 29/F, 10123 Torino 
Starhotels SpA, Via F. Turati 29, 20121 Milano 
Volpiano Mauro – C.so Dante 123 – 10126 Torino 
IBERIA – AIRFRANCE – BRITISH ARWAYS – LUFTHANSA AG
TABERNA LIBRARIA Via Bogino 5 - 10123 Torino (TO)
KIPLING Restaurant &amp; Wine – Via Mazzini 10 – 10123 Torino </t>
  </si>
  <si>
    <t>Tesoreria Provinciale dello Stato, Biblioteca Nazionale Universitaria di Torino e Associazione ABNUT € 7.414,00
Cuochivolanti S.r.l. Via Modena 43, 10153 Torino € 2.571,20
Quattrolinee Srl, c.so Vittorio Emanuele II, 25 10125 Torino € 2.562,00
Battiston Professional Congress, Via Casagrande 16 – 10078 Venaria Reale € 2.562,00
Authentika di A.Crosetto Bog.ta La Pietra 4 – 10020 Lauriano €1.683,60
Metaluna Film di Zucchet Samuele, Via Cibrario 28/Bis, 10144 Torino €2.520,00
Doc Creativity Soc.Coop. Via Pirandello 31 – 37138 Verona €1.220,00
CentroCopie Srl Via Principe Amedeo 29/F, 10123 Torino €383,08
Starhotels SpA, Via F. Turati 29, 20121 Milano €1.369,90
Ospiti Relatori come su programma € 3.093,40
IBERIA – AIRFRANCE – BRITISH ARWAYS – LUFTHANSA AG, TABERNA LIBRARIA Via Bogino 5 - 10123 Torino (TO), KIPLING Restaurant &amp; Wine – Via Mazzini 10 – 10123 Torino € 3.847,76</t>
  </si>
  <si>
    <t>85/13</t>
  </si>
  <si>
    <t>Responsabile esterno del Servizio di Prevenzione e Protezione di OAT e Fondazione OAT</t>
  </si>
  <si>
    <r>
      <t>Arch. Roberto PRETE</t>
    </r>
    <r>
      <rPr>
        <b/>
        <sz val="10"/>
        <color rgb="FF000000"/>
        <rFont val="Arial"/>
        <family val="2"/>
      </rPr>
      <t xml:space="preserve">, </t>
    </r>
    <r>
      <rPr>
        <sz val="10"/>
        <color theme="1"/>
        <rFont val="Arial"/>
        <family val="2"/>
      </rPr>
      <t>via A. Doria, 13, 10122 Torino</t>
    </r>
  </si>
  <si>
    <t>2.550,00 euro / annui</t>
  </si>
  <si>
    <t>103/16</t>
  </si>
  <si>
    <t>creazione dell’accesso con CIE all’area riservata e ai relativi servizi sul sito oato.it e alla manutenzione dello stesso</t>
  </si>
  <si>
    <t>LDAV dell’architetto Luigi Catenacci</t>
  </si>
  <si>
    <t>ideazione grafica e impaginazione locandina per Evento Sicurezza</t>
  </si>
  <si>
    <t>Kinga Raciti P.IVA: IT05936440873 C.F.: RCTKGF94B62C351A, Via Antonio Gramsci 104. 95030 - Gravina di Catania (CT)</t>
  </si>
  <si>
    <t>organizzazione evento premiazione 50 Anni di Laurea 2023</t>
  </si>
  <si>
    <t xml:space="preserve">Mille Srl – Piazza San Carlo 156 - Torino
Doc Creativity – Via Pirandello 31 - Verona </t>
  </si>
  <si>
    <t>Mille Srl – Piazza San Carlo 156 - Torino € 550,00
Doc Creativity – Via Pirandello 31 - Verona € 549,00</t>
  </si>
  <si>
    <t>L.RIZZI</t>
  </si>
  <si>
    <t>spese per per lavori urgenti di idraulica</t>
  </si>
  <si>
    <t xml:space="preserve">Non solo caldo… Impianti Idraulici snc, c.so Belgio 169, 10132 Torino </t>
  </si>
  <si>
    <t>acquisto di beni e servizi per organizzazione dello scambio dei saluti e degli Auguri di Natale 2023 presso la Sede dell’Ordine</t>
  </si>
  <si>
    <t>Il Briccone srl Via Barbaroux 25 – Torino</t>
  </si>
  <si>
    <t xml:space="preserve">nuovi servizi digitali o miglioramento dei servizi digitali disponibili sul sito OAT e sull’area riservata e formazione del personale OAT nel settore della digitalizzazione </t>
  </si>
  <si>
    <t xml:space="preserve">ANCILAB Srl, Via A. Rovello 2 – 20121 Milano
LDAV Laboratorio di Avanguardia Arch. Luigi Mario Catenacci, via Monte Fiore 10 – 00153 Roma </t>
  </si>
  <si>
    <t>ANCILAB Srl, Via A. Rovello 2 – 20121 Milano € 800,00
LDAV Laboratorio di Avanguardia Arch. Luigi Mario Catenacci, via Monte Fiore 10 – 00153 Roma € 7.800,00</t>
  </si>
  <si>
    <t>AMMINISTRAZIONE TRASPARENTE - GARE E CONTRATTI 2024</t>
  </si>
  <si>
    <t>AMMINISTRAZIONE TRASPARENTE - GARE E CONTRATTI 2022</t>
  </si>
  <si>
    <t>ZCA365A999</t>
  </si>
  <si>
    <t>135/22</t>
  </si>
  <si>
    <t>minori costi per costituzione al Consiglio di Stato deciso con delibera n. 64/11 del 4/5/2022</t>
  </si>
  <si>
    <t>accertamento minori costi</t>
  </si>
  <si>
    <t>n/a</t>
  </si>
  <si>
    <t>Studio Nizzola - Avv. Maurizio Goria e Simona Elena Vescio</t>
  </si>
  <si>
    <t>Z6338F0173 ZB838F9FAA Z6C38FD99E Z6D38FD9E3 Z9738E4C5A Z1E38E4B1D Z8538F29FD  Z1838E505C Z6138E4D7C Z9B38F00DB</t>
  </si>
  <si>
    <t>140/23</t>
  </si>
  <si>
    <t>forniture per organizzazione evento neoiscritti del 13/12/2022</t>
  </si>
  <si>
    <t>Sermig, il Briccone, MismaOnda, Maina, Inchiostro puro, Quattrolinee, Centrocopie, Artistica Music &amp; Show srl Marco Campeotto, ASDM, Morelli</t>
  </si>
  <si>
    <t>ZC739716B8</t>
  </si>
  <si>
    <t>150/24</t>
  </si>
  <si>
    <t>Incarico di redazione Bilancio Sociale</t>
  </si>
  <si>
    <t>Università di Torino, Dipartimento di Management</t>
  </si>
  <si>
    <t>entro il 31 dicembre 2023</t>
  </si>
  <si>
    <t>ZF43915D48</t>
  </si>
  <si>
    <t>servizio catering per incontro auguri</t>
  </si>
  <si>
    <t>Il Briccone Srl</t>
  </si>
  <si>
    <t>Z03393EBFD</t>
  </si>
  <si>
    <t>50 anni di laurea 2022 - produzione pin</t>
  </si>
  <si>
    <t>LAM sas di Bonardo F e C.</t>
  </si>
  <si>
    <t>LAM sas di Bonardo F e C., corso Brescia 33/a, Torino</t>
  </si>
  <si>
    <t>entro il 20 gennaio 2023</t>
  </si>
  <si>
    <t>ZAD396D9C9</t>
  </si>
  <si>
    <t>ORDINE ARCHITETTI PPC ROMA - Contributo per lettera aperta al Governo su Corriere della Sera del 23/12/22 su Codice dei Contratti</t>
  </si>
  <si>
    <t>Ordine Architetti PPC Roma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</si>
</sst>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rgb="FF000000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b/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0" fillId="0" borderId="0" xfId="0" applyAlignment="1">
      <alignment wrapText="1"/>
    </xf>
    <xf numFmtId="0" fontId="1" fillId="0" borderId="0" xfId="0" applyFont="1"/>
    <xf numFmtId="0" fontId="2" fillId="0" borderId="1" xfId="0" applyFont="1" applyBorder="1" applyAlignment="1">
      <alignment wrapText="1"/>
    </xf>
    <xf numFmtId="0" fontId="2" fillId="0" borderId="1" xfId="0" applyFont="1" applyBorder="1"/>
    <xf numFmtId="0" fontId="1" fillId="0" borderId="1" xfId="0" applyFont="1" applyBorder="1"/>
    <xf numFmtId="4" fontId="0" fillId="0" borderId="0" xfId="0" applyNumberFormat="1"/>
    <xf numFmtId="4" fontId="2" fillId="0" borderId="1" xfId="0" applyNumberFormat="1" applyFont="1" applyBorder="1"/>
    <xf numFmtId="49" fontId="2" fillId="0" borderId="1" xfId="0" applyNumberFormat="1" applyFont="1" applyBorder="1" applyAlignment="1">
      <alignment horizontal="center"/>
    </xf>
    <xf numFmtId="49" fontId="0" fillId="0" borderId="0" xfId="0" applyNumberFormat="1" applyAlignment="1">
      <alignment horizontal="center"/>
    </xf>
    <xf numFmtId="0" fontId="4" fillId="0" borderId="0" xfId="0" applyFont="1"/>
    <xf numFmtId="0" fontId="6" fillId="0" borderId="1" xfId="0" applyFont="1" applyBorder="1" applyAlignment="1">
      <alignment wrapText="1"/>
    </xf>
    <xf numFmtId="49" fontId="6" fillId="0" borderId="1" xfId="0" applyNumberFormat="1" applyFont="1" applyBorder="1" applyAlignment="1">
      <alignment horizontal="center"/>
    </xf>
    <xf numFmtId="0" fontId="6" fillId="0" borderId="1" xfId="0" applyFont="1" applyBorder="1"/>
    <xf numFmtId="4" fontId="6" fillId="0" borderId="1" xfId="0" applyNumberFormat="1" applyFont="1" applyBorder="1"/>
    <xf numFmtId="0" fontId="4" fillId="0" borderId="1" xfId="0" applyFont="1" applyBorder="1"/>
    <xf numFmtId="0" fontId="7" fillId="0" borderId="0" xfId="0" applyFont="1"/>
    <xf numFmtId="4" fontId="4" fillId="0" borderId="1" xfId="0" applyNumberFormat="1" applyFont="1" applyBorder="1"/>
    <xf numFmtId="0" fontId="7" fillId="0" borderId="0" xfId="0" applyFont="1" applyAlignment="1">
      <alignment wrapText="1"/>
    </xf>
    <xf numFmtId="49" fontId="7" fillId="0" borderId="0" xfId="0" applyNumberFormat="1" applyFont="1" applyAlignment="1">
      <alignment horizontal="center"/>
    </xf>
    <xf numFmtId="4" fontId="7" fillId="0" borderId="0" xfId="0" applyNumberFormat="1" applyFont="1"/>
    <xf numFmtId="0" fontId="2" fillId="0" borderId="1" xfId="0" applyFont="1" applyBorder="1" applyAlignment="1">
      <alignment horizontal="left" wrapText="1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49" fontId="4" fillId="0" borderId="1" xfId="0" applyNumberFormat="1" applyFont="1" applyBorder="1" applyAlignment="1">
      <alignment horizontal="center" vertical="center"/>
    </xf>
    <xf numFmtId="14" fontId="4" fillId="0" borderId="1" xfId="0" applyNumberFormat="1" applyFont="1" applyBorder="1" applyAlignment="1">
      <alignment vertical="center"/>
    </xf>
    <xf numFmtId="0" fontId="5" fillId="0" borderId="1" xfId="0" applyFont="1" applyBorder="1" applyAlignment="1">
      <alignment horizontal="left" vertical="center" wrapText="1"/>
    </xf>
    <xf numFmtId="4" fontId="4" fillId="0" borderId="1" xfId="0" applyNumberFormat="1" applyFont="1" applyBorder="1" applyAlignment="1">
      <alignment vertical="center"/>
    </xf>
    <xf numFmtId="4" fontId="5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left" wrapText="1"/>
    </xf>
    <xf numFmtId="0" fontId="4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15" fontId="4" fillId="0" borderId="1" xfId="0" applyNumberFormat="1" applyFont="1" applyBorder="1" applyAlignment="1">
      <alignment horizontal="left" vertical="center" wrapText="1"/>
    </xf>
    <xf numFmtId="0" fontId="7" fillId="0" borderId="1" xfId="0" quotePrefix="1" applyFont="1" applyBorder="1" applyAlignment="1">
      <alignment horizontal="center" vertical="center"/>
    </xf>
    <xf numFmtId="4" fontId="4" fillId="2" borderId="1" xfId="0" applyNumberFormat="1" applyFont="1" applyFill="1" applyBorder="1" applyAlignment="1">
      <alignment vertical="center"/>
    </xf>
    <xf numFmtId="4" fontId="4" fillId="2" borderId="1" xfId="0" applyNumberFormat="1" applyFont="1" applyFill="1" applyBorder="1" applyAlignment="1">
      <alignment vertical="center" wrapText="1"/>
    </xf>
    <xf numFmtId="0" fontId="4" fillId="0" borderId="0" xfId="0" applyFont="1" applyAlignment="1">
      <alignment wrapText="1"/>
    </xf>
    <xf numFmtId="14" fontId="4" fillId="0" borderId="0" xfId="0" applyNumberFormat="1" applyFont="1" applyAlignment="1">
      <alignment horizontal="left"/>
    </xf>
    <xf numFmtId="4" fontId="2" fillId="0" borderId="1" xfId="0" applyNumberFormat="1" applyFont="1" applyBorder="1" applyAlignment="1">
      <alignment wrapText="1"/>
    </xf>
    <xf numFmtId="14" fontId="4" fillId="0" borderId="1" xfId="0" applyNumberFormat="1" applyFont="1" applyBorder="1" applyAlignment="1">
      <alignment horizontal="left"/>
    </xf>
    <xf numFmtId="4" fontId="5" fillId="0" borderId="2" xfId="0" applyNumberFormat="1" applyFont="1" applyBorder="1" applyAlignment="1">
      <alignment horizontal="right" vertical="center" wrapText="1"/>
    </xf>
    <xf numFmtId="0" fontId="4" fillId="0" borderId="0" xfId="0" applyFont="1" applyAlignment="1">
      <alignment vertical="center"/>
    </xf>
    <xf numFmtId="14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 wrapText="1"/>
    </xf>
    <xf numFmtId="4" fontId="5" fillId="0" borderId="0" xfId="0" applyNumberFormat="1" applyFont="1" applyAlignment="1">
      <alignment horizontal="right" vertical="center" wrapText="1"/>
    </xf>
    <xf numFmtId="0" fontId="5" fillId="0" borderId="1" xfId="0" applyFont="1" applyBorder="1" applyAlignment="1">
      <alignment vertical="center" wrapText="1"/>
    </xf>
    <xf numFmtId="0" fontId="4" fillId="0" borderId="0" xfId="0" applyFont="1" applyAlignment="1">
      <alignment horizontal="justify" vertical="center"/>
    </xf>
    <xf numFmtId="0" fontId="7" fillId="0" borderId="1" xfId="0" quotePrefix="1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4" fillId="0" borderId="0" xfId="0" applyFont="1" applyAlignment="1">
      <alignment horizontal="left" vertical="center" wrapText="1"/>
    </xf>
    <xf numFmtId="0" fontId="7" fillId="0" borderId="0" xfId="0" applyFont="1" applyAlignment="1">
      <alignment vertical="center"/>
    </xf>
    <xf numFmtId="0" fontId="4" fillId="0" borderId="1" xfId="0" applyFont="1" applyBorder="1" applyAlignment="1">
      <alignment horizontal="justify" vertical="center"/>
    </xf>
    <xf numFmtId="0" fontId="7" fillId="0" borderId="1" xfId="0" applyFont="1" applyBorder="1" applyAlignment="1">
      <alignment horizontal="center" vertical="top"/>
    </xf>
    <xf numFmtId="0" fontId="8" fillId="0" borderId="1" xfId="0" applyFont="1" applyBorder="1" applyAlignment="1">
      <alignment horizontal="justify" vertical="center"/>
    </xf>
    <xf numFmtId="0" fontId="4" fillId="0" borderId="1" xfId="0" applyFont="1" applyBorder="1" applyAlignment="1">
      <alignment wrapText="1"/>
    </xf>
    <xf numFmtId="0" fontId="3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/>
    </xf>
    <xf numFmtId="0" fontId="4" fillId="2" borderId="1" xfId="0" applyFont="1" applyFill="1" applyBorder="1" applyAlignment="1">
      <alignment horizontal="center" vertical="top"/>
    </xf>
    <xf numFmtId="0" fontId="6" fillId="0" borderId="1" xfId="0" applyFont="1" applyBorder="1" applyAlignment="1">
      <alignment horizontal="left" wrapText="1"/>
    </xf>
    <xf numFmtId="0" fontId="4" fillId="2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center" wrapText="1"/>
    </xf>
    <xf numFmtId="0" fontId="4" fillId="3" borderId="1" xfId="0" applyFont="1" applyFill="1" applyBorder="1" applyAlignment="1">
      <alignment vertical="top" wrapText="1"/>
    </xf>
    <xf numFmtId="0" fontId="5" fillId="0" borderId="1" xfId="0" applyFont="1" applyBorder="1" applyAlignment="1">
      <alignment wrapText="1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vertical="center" wrapText="1"/>
    </xf>
    <xf numFmtId="49" fontId="4" fillId="2" borderId="1" xfId="0" applyNumberFormat="1" applyFont="1" applyFill="1" applyBorder="1" applyAlignment="1">
      <alignment horizontal="center" vertical="center"/>
    </xf>
    <xf numFmtId="14" fontId="4" fillId="2" borderId="1" xfId="0" applyNumberFormat="1" applyFont="1" applyFill="1" applyBorder="1" applyAlignment="1">
      <alignment vertical="center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top" wrapText="1"/>
    </xf>
    <xf numFmtId="15" fontId="4" fillId="0" borderId="1" xfId="0" applyNumberFormat="1" applyFont="1" applyBorder="1" applyAlignment="1">
      <alignment horizontal="left" vertical="center"/>
    </xf>
    <xf numFmtId="4" fontId="5" fillId="2" borderId="1" xfId="0" applyNumberFormat="1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center" vertical="top"/>
    </xf>
    <xf numFmtId="4" fontId="4" fillId="0" borderId="1" xfId="0" applyNumberFormat="1" applyFont="1" applyBorder="1" applyAlignment="1">
      <alignment vertical="center" wrapText="1"/>
    </xf>
    <xf numFmtId="0" fontId="7" fillId="2" borderId="3" xfId="0" applyFont="1" applyFill="1" applyBorder="1" applyAlignment="1">
      <alignment horizontal="center" vertical="top"/>
    </xf>
    <xf numFmtId="0" fontId="4" fillId="0" borderId="3" xfId="0" applyFont="1" applyBorder="1" applyAlignment="1">
      <alignment vertical="center"/>
    </xf>
    <xf numFmtId="0" fontId="4" fillId="0" borderId="3" xfId="0" applyFont="1" applyBorder="1" applyAlignment="1">
      <alignment vertical="center" wrapText="1"/>
    </xf>
    <xf numFmtId="49" fontId="4" fillId="0" borderId="3" xfId="0" applyNumberFormat="1" applyFont="1" applyBorder="1" applyAlignment="1">
      <alignment horizontal="center" vertical="center"/>
    </xf>
    <xf numFmtId="14" fontId="4" fillId="0" borderId="3" xfId="0" applyNumberFormat="1" applyFont="1" applyBorder="1" applyAlignment="1">
      <alignment vertical="center"/>
    </xf>
    <xf numFmtId="14" fontId="4" fillId="0" borderId="3" xfId="0" applyNumberFormat="1" applyFont="1" applyBorder="1" applyAlignment="1">
      <alignment horizontal="left"/>
    </xf>
    <xf numFmtId="4" fontId="5" fillId="0" borderId="3" xfId="0" applyNumberFormat="1" applyFont="1" applyBorder="1" applyAlignment="1">
      <alignment horizontal="right" vertical="center" wrapText="1"/>
    </xf>
    <xf numFmtId="0" fontId="7" fillId="0" borderId="0" xfId="0" applyFont="1" applyAlignment="1">
      <alignment horizontal="center" vertical="top"/>
    </xf>
    <xf numFmtId="0" fontId="4" fillId="0" borderId="2" xfId="0" applyFont="1" applyBorder="1" applyAlignment="1">
      <alignment vertical="center"/>
    </xf>
    <xf numFmtId="14" fontId="4" fillId="0" borderId="2" xfId="0" applyNumberFormat="1" applyFont="1" applyBorder="1" applyAlignment="1">
      <alignment vertical="center"/>
    </xf>
    <xf numFmtId="0" fontId="8" fillId="0" borderId="0" xfId="0" applyFont="1" applyAlignment="1">
      <alignment horizontal="justify" vertical="center"/>
    </xf>
    <xf numFmtId="0" fontId="4" fillId="0" borderId="2" xfId="0" applyFont="1" applyBorder="1" applyAlignment="1">
      <alignment vertical="center" wrapText="1"/>
    </xf>
    <xf numFmtId="0" fontId="0" fillId="0" borderId="0" xfId="0" applyAlignment="1">
      <alignment horizontal="center" vertical="top"/>
    </xf>
    <xf numFmtId="0" fontId="4" fillId="0" borderId="0" xfId="0" applyFont="1" applyAlignment="1">
      <alignment horizontal="left" wrapText="1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49" fontId="4" fillId="0" borderId="1" xfId="0" applyNumberFormat="1" applyFont="1" applyBorder="1" applyAlignment="1">
      <alignment horizontal="center" vertical="center"/>
    </xf>
    <xf numFmtId="14" fontId="4" fillId="0" borderId="1" xfId="0" applyNumberFormat="1" applyFont="1" applyBorder="1" applyAlignment="1">
      <alignment vertical="center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justify" vertical="center"/>
    </xf>
    <xf numFmtId="4" fontId="4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justify" vertical="center"/>
    </xf>
    <xf numFmtId="49" fontId="4" fillId="2" borderId="1" xfId="0" applyNumberFormat="1" applyFont="1" applyFill="1" applyBorder="1" applyAlignment="1">
      <alignment horizontal="center" vertical="center"/>
    </xf>
    <xf numFmtId="14" fontId="4" fillId="2" borderId="1" xfId="0" applyNumberFormat="1" applyFont="1" applyFill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15" fontId="4" fillId="0" borderId="1" xfId="0" applyNumberFormat="1" applyFont="1" applyBorder="1" applyAlignment="1">
      <alignment horizontal="left" vertical="center"/>
    </xf>
    <xf numFmtId="4" fontId="4" fillId="2" borderId="1" xfId="0" applyNumberFormat="1" applyFont="1" applyFill="1" applyBorder="1" applyAlignment="1">
      <alignment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D8B65B-A9EB-4011-8A52-92EBA9474E4E}">
  <sheetPr>
    <pageSetUpPr fitToPage="1"/>
  </sheetPr>
  <dimension ref="A1:N119"/>
  <sheetViews>
    <sheetView tabSelected="1" topLeftCell="A80" zoomScale="85" zoomScaleNormal="85" workbookViewId="0">
      <selection activeCell="T87" sqref="T87"/>
    </sheetView>
  </sheetViews>
  <sheetFormatPr defaultRowHeight="15" x14ac:dyDescent="0.25"/>
  <cols>
    <col min="1" max="1" width="1.5703125" customWidth="1"/>
    <col min="2" max="2" width="16.140625" customWidth="1"/>
    <col min="3" max="3" width="12.140625" style="1" customWidth="1"/>
    <col min="4" max="4" width="8.5703125" style="9" customWidth="1"/>
    <col min="5" max="5" width="11.42578125" bestFit="1" customWidth="1"/>
    <col min="6" max="6" width="22.140625" style="52" customWidth="1"/>
    <col min="7" max="7" width="25.140625" bestFit="1" customWidth="1"/>
    <col min="8" max="8" width="32.28515625" customWidth="1"/>
    <col min="9" max="9" width="25.140625" customWidth="1"/>
    <col min="10" max="10" width="15.140625" style="6" customWidth="1"/>
    <col min="11" max="11" width="22.85546875" style="32" customWidth="1"/>
    <col min="12" max="13" width="14.85546875" customWidth="1"/>
  </cols>
  <sheetData>
    <row r="1" spans="1:13" ht="23.25" x14ac:dyDescent="0.35">
      <c r="B1" s="59" t="s">
        <v>252</v>
      </c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</row>
    <row r="2" spans="1:13" ht="51.75" x14ac:dyDescent="0.25">
      <c r="A2" s="2"/>
      <c r="B2" s="3" t="s">
        <v>20</v>
      </c>
      <c r="C2" s="3" t="s">
        <v>0</v>
      </c>
      <c r="D2" s="8" t="s">
        <v>1</v>
      </c>
      <c r="E2" s="4" t="s">
        <v>2</v>
      </c>
      <c r="F2" s="49" t="s">
        <v>12</v>
      </c>
      <c r="G2" s="3" t="s">
        <v>13</v>
      </c>
      <c r="H2" s="3" t="s">
        <v>15</v>
      </c>
      <c r="I2" s="3" t="s">
        <v>16</v>
      </c>
      <c r="J2" s="39" t="s">
        <v>17</v>
      </c>
      <c r="K2" s="21" t="s">
        <v>18</v>
      </c>
      <c r="L2" s="4" t="s">
        <v>4</v>
      </c>
      <c r="M2" s="3" t="s">
        <v>19</v>
      </c>
    </row>
    <row r="3" spans="1:13" ht="51.75" x14ac:dyDescent="0.25">
      <c r="A3" s="2"/>
      <c r="B3" s="5"/>
      <c r="C3" s="3"/>
      <c r="D3" s="8"/>
      <c r="E3" s="4"/>
      <c r="F3" s="50" t="s">
        <v>3</v>
      </c>
      <c r="G3" s="3"/>
      <c r="H3" s="3" t="s">
        <v>14</v>
      </c>
      <c r="I3" s="3"/>
      <c r="J3" s="7" t="s">
        <v>7</v>
      </c>
      <c r="K3" s="29"/>
      <c r="L3" s="40"/>
      <c r="M3" s="17"/>
    </row>
    <row r="4" spans="1:13" s="16" customFormat="1" ht="14.25" x14ac:dyDescent="0.2">
      <c r="A4" s="10"/>
      <c r="B4" s="15"/>
      <c r="C4" s="23"/>
      <c r="D4" s="12"/>
      <c r="E4" s="13"/>
      <c r="F4" s="51"/>
      <c r="G4" s="11"/>
      <c r="H4" s="11"/>
      <c r="I4" s="11"/>
      <c r="J4" s="14"/>
      <c r="K4" s="30"/>
      <c r="L4" s="11"/>
      <c r="M4" s="17"/>
    </row>
    <row r="5" spans="1:13" s="16" customFormat="1" ht="38.25" x14ac:dyDescent="0.2">
      <c r="A5" s="10"/>
      <c r="B5" s="22" t="s">
        <v>21</v>
      </c>
      <c r="C5" s="23" t="s">
        <v>5</v>
      </c>
      <c r="D5" s="24" t="s">
        <v>22</v>
      </c>
      <c r="E5" s="25">
        <v>45308</v>
      </c>
      <c r="F5" s="46" t="s">
        <v>24</v>
      </c>
      <c r="G5" s="23" t="s">
        <v>54</v>
      </c>
      <c r="H5" s="34" t="s">
        <v>26</v>
      </c>
      <c r="I5" s="23" t="s">
        <v>25</v>
      </c>
      <c r="J5" s="36">
        <v>10657.92</v>
      </c>
      <c r="K5" s="33" t="s">
        <v>55</v>
      </c>
      <c r="L5" s="22" t="s">
        <v>8</v>
      </c>
      <c r="M5" s="36">
        <v>10657.92</v>
      </c>
    </row>
    <row r="6" spans="1:13" s="16" customFormat="1" ht="63.75" x14ac:dyDescent="0.2">
      <c r="A6" s="10"/>
      <c r="B6" s="22" t="s">
        <v>21</v>
      </c>
      <c r="C6" s="23" t="s">
        <v>5</v>
      </c>
      <c r="D6" s="24" t="s">
        <v>23</v>
      </c>
      <c r="E6" s="25">
        <v>45308</v>
      </c>
      <c r="F6" s="46" t="s">
        <v>28</v>
      </c>
      <c r="G6" s="23" t="s">
        <v>46</v>
      </c>
      <c r="H6" s="34" t="s">
        <v>26</v>
      </c>
      <c r="I6" s="23" t="s">
        <v>29</v>
      </c>
      <c r="J6" s="27">
        <v>11960</v>
      </c>
      <c r="K6" s="33" t="s">
        <v>55</v>
      </c>
      <c r="L6" s="22" t="s">
        <v>8</v>
      </c>
      <c r="M6" s="27">
        <v>11960</v>
      </c>
    </row>
    <row r="7" spans="1:13" s="16" customFormat="1" ht="76.5" x14ac:dyDescent="0.2">
      <c r="A7" s="10"/>
      <c r="B7" s="22" t="s">
        <v>21</v>
      </c>
      <c r="C7" s="23" t="s">
        <v>5</v>
      </c>
      <c r="D7" s="24" t="s">
        <v>27</v>
      </c>
      <c r="E7" s="25">
        <v>45308</v>
      </c>
      <c r="F7" s="46" t="s">
        <v>31</v>
      </c>
      <c r="G7" s="23" t="s">
        <v>46</v>
      </c>
      <c r="H7" s="34" t="s">
        <v>26</v>
      </c>
      <c r="I7" s="23" t="s">
        <v>32</v>
      </c>
      <c r="J7" s="35">
        <v>3045.12</v>
      </c>
      <c r="K7" s="33" t="s">
        <v>55</v>
      </c>
      <c r="L7" s="22" t="s">
        <v>8</v>
      </c>
      <c r="M7" s="35">
        <v>3045.12</v>
      </c>
    </row>
    <row r="8" spans="1:13" s="16" customFormat="1" ht="51" x14ac:dyDescent="0.2">
      <c r="A8" s="10"/>
      <c r="B8" s="22" t="s">
        <v>21</v>
      </c>
      <c r="C8" s="23" t="s">
        <v>5</v>
      </c>
      <c r="D8" s="24" t="s">
        <v>30</v>
      </c>
      <c r="E8" s="25">
        <v>45308</v>
      </c>
      <c r="F8" s="46" t="s">
        <v>33</v>
      </c>
      <c r="G8" s="23" t="s">
        <v>46</v>
      </c>
      <c r="H8" s="34" t="s">
        <v>26</v>
      </c>
      <c r="I8" s="23" t="s">
        <v>34</v>
      </c>
      <c r="J8" s="35">
        <v>27753.08</v>
      </c>
      <c r="K8" s="33" t="s">
        <v>55</v>
      </c>
      <c r="L8" s="22" t="s">
        <v>8</v>
      </c>
      <c r="M8" s="35">
        <v>27753.08</v>
      </c>
    </row>
    <row r="9" spans="1:13" s="16" customFormat="1" ht="51" x14ac:dyDescent="0.2">
      <c r="A9" s="10"/>
      <c r="B9" s="22" t="s">
        <v>21</v>
      </c>
      <c r="C9" s="23" t="s">
        <v>5</v>
      </c>
      <c r="D9" s="24" t="s">
        <v>35</v>
      </c>
      <c r="E9" s="25">
        <v>45308</v>
      </c>
      <c r="F9" s="46" t="s">
        <v>37</v>
      </c>
      <c r="G9" s="23" t="s">
        <v>46</v>
      </c>
      <c r="H9" s="34" t="s">
        <v>26</v>
      </c>
      <c r="I9" s="23" t="s">
        <v>38</v>
      </c>
      <c r="J9" s="35">
        <v>18300</v>
      </c>
      <c r="K9" s="33" t="s">
        <v>55</v>
      </c>
      <c r="L9" s="22" t="s">
        <v>8</v>
      </c>
      <c r="M9" s="35">
        <v>18300</v>
      </c>
    </row>
    <row r="10" spans="1:13" s="16" customFormat="1" ht="38.25" x14ac:dyDescent="0.2">
      <c r="A10" s="10"/>
      <c r="B10" s="22" t="s">
        <v>21</v>
      </c>
      <c r="C10" s="23" t="s">
        <v>5</v>
      </c>
      <c r="D10" s="24" t="s">
        <v>36</v>
      </c>
      <c r="E10" s="25">
        <v>45308</v>
      </c>
      <c r="F10" s="46" t="s">
        <v>40</v>
      </c>
      <c r="G10" s="23" t="s">
        <v>46</v>
      </c>
      <c r="H10" s="34" t="s">
        <v>26</v>
      </c>
      <c r="I10" s="23" t="s">
        <v>41</v>
      </c>
      <c r="J10" s="27">
        <v>11000</v>
      </c>
      <c r="K10" s="33" t="s">
        <v>55</v>
      </c>
      <c r="L10" s="22" t="s">
        <v>8</v>
      </c>
      <c r="M10" s="27">
        <v>11000</v>
      </c>
    </row>
    <row r="11" spans="1:13" s="16" customFormat="1" ht="38.25" x14ac:dyDescent="0.2">
      <c r="A11" s="10"/>
      <c r="B11" s="22" t="s">
        <v>21</v>
      </c>
      <c r="C11" s="23" t="s">
        <v>5</v>
      </c>
      <c r="D11" s="24" t="s">
        <v>39</v>
      </c>
      <c r="E11" s="25">
        <v>45308</v>
      </c>
      <c r="F11" s="46" t="s">
        <v>44</v>
      </c>
      <c r="G11" s="23" t="s">
        <v>56</v>
      </c>
      <c r="H11" s="34" t="s">
        <v>26</v>
      </c>
      <c r="I11" s="23" t="s">
        <v>45</v>
      </c>
      <c r="J11" s="35">
        <v>20252</v>
      </c>
      <c r="K11" s="33" t="s">
        <v>55</v>
      </c>
      <c r="L11" s="22" t="s">
        <v>8</v>
      </c>
      <c r="M11" s="35">
        <v>20252</v>
      </c>
    </row>
    <row r="12" spans="1:13" s="16" customFormat="1" ht="55.9" customHeight="1" x14ac:dyDescent="0.2">
      <c r="A12" s="10"/>
      <c r="B12" s="22" t="s">
        <v>21</v>
      </c>
      <c r="C12" s="23" t="s">
        <v>5</v>
      </c>
      <c r="D12" s="24" t="s">
        <v>43</v>
      </c>
      <c r="E12" s="25">
        <v>45308</v>
      </c>
      <c r="F12" s="47" t="s">
        <v>57</v>
      </c>
      <c r="G12" s="23" t="s">
        <v>58</v>
      </c>
      <c r="H12" s="34" t="s">
        <v>26</v>
      </c>
      <c r="I12" s="23" t="s">
        <v>59</v>
      </c>
      <c r="J12" s="35">
        <v>85.4</v>
      </c>
      <c r="K12" s="33" t="s">
        <v>55</v>
      </c>
      <c r="L12" s="22" t="s">
        <v>8</v>
      </c>
      <c r="M12" s="35">
        <v>85.4</v>
      </c>
    </row>
    <row r="13" spans="1:13" s="16" customFormat="1" ht="38.25" x14ac:dyDescent="0.2">
      <c r="A13" s="10"/>
      <c r="B13" s="22" t="s">
        <v>21</v>
      </c>
      <c r="C13" s="23" t="s">
        <v>5</v>
      </c>
      <c r="D13" s="24" t="s">
        <v>9</v>
      </c>
      <c r="E13" s="25">
        <v>45308</v>
      </c>
      <c r="F13" s="46" t="s">
        <v>60</v>
      </c>
      <c r="G13" s="23" t="s">
        <v>58</v>
      </c>
      <c r="H13" s="34" t="s">
        <v>26</v>
      </c>
      <c r="I13" s="23" t="s">
        <v>61</v>
      </c>
      <c r="J13" s="35">
        <v>1112.6400000000001</v>
      </c>
      <c r="K13" s="33" t="s">
        <v>55</v>
      </c>
      <c r="L13" s="22" t="s">
        <v>8</v>
      </c>
      <c r="M13" s="35">
        <v>1112.6400000000001</v>
      </c>
    </row>
    <row r="14" spans="1:13" s="16" customFormat="1" ht="38.25" x14ac:dyDescent="0.2">
      <c r="A14" s="10"/>
      <c r="B14" s="22" t="s">
        <v>21</v>
      </c>
      <c r="C14" s="23" t="s">
        <v>5</v>
      </c>
      <c r="D14" s="24" t="s">
        <v>10</v>
      </c>
      <c r="E14" s="25">
        <v>45308</v>
      </c>
      <c r="F14" s="47" t="s">
        <v>62</v>
      </c>
      <c r="G14" s="23" t="s">
        <v>58</v>
      </c>
      <c r="H14" s="34" t="s">
        <v>26</v>
      </c>
      <c r="I14" s="23" t="s">
        <v>63</v>
      </c>
      <c r="J14" s="35">
        <v>402.6</v>
      </c>
      <c r="K14" s="33" t="s">
        <v>55</v>
      </c>
      <c r="L14" s="22" t="s">
        <v>8</v>
      </c>
      <c r="M14" s="35">
        <v>402.6</v>
      </c>
    </row>
    <row r="15" spans="1:13" s="16" customFormat="1" ht="85.5" x14ac:dyDescent="0.2">
      <c r="A15" s="10"/>
      <c r="B15" s="22" t="s">
        <v>21</v>
      </c>
      <c r="C15" s="23" t="s">
        <v>5</v>
      </c>
      <c r="D15" s="24" t="s">
        <v>47</v>
      </c>
      <c r="E15" s="25">
        <v>45308</v>
      </c>
      <c r="F15" s="46" t="s">
        <v>42</v>
      </c>
      <c r="G15" s="23" t="s">
        <v>64</v>
      </c>
      <c r="H15" s="48" t="s">
        <v>66</v>
      </c>
      <c r="I15" s="23" t="s">
        <v>65</v>
      </c>
      <c r="J15" s="35">
        <v>4087</v>
      </c>
      <c r="K15" s="33" t="s">
        <v>55</v>
      </c>
      <c r="L15" s="22" t="s">
        <v>8</v>
      </c>
      <c r="M15" s="35">
        <v>4087</v>
      </c>
    </row>
    <row r="16" spans="1:13" s="16" customFormat="1" ht="51" x14ac:dyDescent="0.2">
      <c r="A16" s="10"/>
      <c r="B16" s="22" t="s">
        <v>21</v>
      </c>
      <c r="C16" s="23" t="s">
        <v>5</v>
      </c>
      <c r="D16" s="24" t="s">
        <v>49</v>
      </c>
      <c r="E16" s="25">
        <v>45322</v>
      </c>
      <c r="F16" s="46" t="s">
        <v>67</v>
      </c>
      <c r="G16" s="23" t="s">
        <v>68</v>
      </c>
      <c r="H16" s="34" t="s">
        <v>26</v>
      </c>
      <c r="I16" s="23" t="s">
        <v>69</v>
      </c>
      <c r="J16" s="35">
        <v>3235.44</v>
      </c>
      <c r="K16" s="33" t="s">
        <v>55</v>
      </c>
      <c r="L16" s="22" t="s">
        <v>8</v>
      </c>
      <c r="M16" s="35">
        <v>3235.44</v>
      </c>
    </row>
    <row r="17" spans="1:13" s="16" customFormat="1" ht="51" x14ac:dyDescent="0.2">
      <c r="A17" s="10"/>
      <c r="B17" s="22" t="s">
        <v>21</v>
      </c>
      <c r="C17" s="23" t="s">
        <v>5</v>
      </c>
      <c r="D17" s="24" t="s">
        <v>50</v>
      </c>
      <c r="E17" s="25">
        <v>45322</v>
      </c>
      <c r="F17" s="46" t="s">
        <v>70</v>
      </c>
      <c r="G17" s="23" t="s">
        <v>6</v>
      </c>
      <c r="H17" s="34" t="s">
        <v>26</v>
      </c>
      <c r="I17" s="23" t="s">
        <v>71</v>
      </c>
      <c r="J17" s="35">
        <v>13023.5</v>
      </c>
      <c r="K17" s="33" t="s">
        <v>55</v>
      </c>
      <c r="L17" s="22" t="s">
        <v>8</v>
      </c>
      <c r="M17" s="35">
        <v>13023.5</v>
      </c>
    </row>
    <row r="18" spans="1:13" s="16" customFormat="1" ht="51" x14ac:dyDescent="0.2">
      <c r="A18" s="10"/>
      <c r="B18" s="22" t="s">
        <v>21</v>
      </c>
      <c r="C18" s="23" t="s">
        <v>5</v>
      </c>
      <c r="D18" s="24" t="s">
        <v>11</v>
      </c>
      <c r="E18" s="25">
        <v>45322</v>
      </c>
      <c r="F18" s="46" t="s">
        <v>72</v>
      </c>
      <c r="G18" s="23" t="s">
        <v>73</v>
      </c>
      <c r="H18" s="34" t="s">
        <v>26</v>
      </c>
      <c r="I18" s="23" t="s">
        <v>74</v>
      </c>
      <c r="J18" s="35">
        <v>13029.6</v>
      </c>
      <c r="K18" s="33" t="s">
        <v>55</v>
      </c>
      <c r="L18" s="22" t="s">
        <v>8</v>
      </c>
      <c r="M18" s="35">
        <v>13029.6</v>
      </c>
    </row>
    <row r="19" spans="1:13" s="16" customFormat="1" ht="63.75" x14ac:dyDescent="0.2">
      <c r="A19" s="10"/>
      <c r="B19" s="22" t="s">
        <v>21</v>
      </c>
      <c r="C19" s="23" t="s">
        <v>5</v>
      </c>
      <c r="D19" s="24" t="s">
        <v>51</v>
      </c>
      <c r="E19" s="25">
        <v>45331</v>
      </c>
      <c r="F19" s="44" t="s">
        <v>75</v>
      </c>
      <c r="G19" s="23" t="s">
        <v>6</v>
      </c>
      <c r="H19" s="34" t="s">
        <v>26</v>
      </c>
      <c r="I19" s="26" t="s">
        <v>48</v>
      </c>
      <c r="J19" s="28" t="s">
        <v>76</v>
      </c>
      <c r="K19" s="33" t="s">
        <v>55</v>
      </c>
      <c r="L19" s="22" t="s">
        <v>8</v>
      </c>
      <c r="M19" s="35">
        <f>4514+322</f>
        <v>4836</v>
      </c>
    </row>
    <row r="20" spans="1:13" s="16" customFormat="1" ht="38.25" x14ac:dyDescent="0.2">
      <c r="A20" s="10"/>
      <c r="B20" s="22" t="s">
        <v>146</v>
      </c>
      <c r="C20" s="23" t="s">
        <v>147</v>
      </c>
      <c r="D20" s="24" t="s">
        <v>148</v>
      </c>
      <c r="E20" s="25">
        <v>45336</v>
      </c>
      <c r="F20" s="44" t="s">
        <v>149</v>
      </c>
      <c r="G20" s="23" t="s">
        <v>151</v>
      </c>
      <c r="H20" s="34"/>
      <c r="I20" s="26" t="s">
        <v>150</v>
      </c>
      <c r="J20" s="28">
        <v>5709.6</v>
      </c>
      <c r="K20" s="33" t="s">
        <v>55</v>
      </c>
      <c r="L20" s="22" t="s">
        <v>8</v>
      </c>
      <c r="M20" s="28">
        <v>5709.6</v>
      </c>
    </row>
    <row r="21" spans="1:13" s="16" customFormat="1" ht="38.25" x14ac:dyDescent="0.2">
      <c r="A21" s="10"/>
      <c r="B21" s="22" t="s">
        <v>146</v>
      </c>
      <c r="C21" s="23" t="s">
        <v>147</v>
      </c>
      <c r="D21" s="24" t="s">
        <v>152</v>
      </c>
      <c r="E21" s="25">
        <v>45336</v>
      </c>
      <c r="F21" s="44" t="s">
        <v>153</v>
      </c>
      <c r="G21" s="23" t="s">
        <v>6</v>
      </c>
      <c r="H21" s="34"/>
      <c r="I21" s="26" t="s">
        <v>154</v>
      </c>
      <c r="J21" s="28">
        <v>5075.2</v>
      </c>
      <c r="K21" s="33" t="s">
        <v>55</v>
      </c>
      <c r="L21" s="22" t="s">
        <v>8</v>
      </c>
      <c r="M21" s="28">
        <v>5075.2</v>
      </c>
    </row>
    <row r="22" spans="1:13" s="16" customFormat="1" ht="38.25" x14ac:dyDescent="0.2">
      <c r="A22" s="10"/>
      <c r="B22" s="22" t="s">
        <v>21</v>
      </c>
      <c r="C22" s="23" t="s">
        <v>5</v>
      </c>
      <c r="D22" s="24" t="s">
        <v>52</v>
      </c>
      <c r="E22" s="25">
        <v>45349</v>
      </c>
      <c r="F22" s="46" t="s">
        <v>77</v>
      </c>
      <c r="G22" s="23" t="s">
        <v>6</v>
      </c>
      <c r="H22" s="34" t="s">
        <v>26</v>
      </c>
      <c r="I22" s="23" t="s">
        <v>78</v>
      </c>
      <c r="J22" s="35">
        <v>309.88</v>
      </c>
      <c r="K22" s="33">
        <v>45352</v>
      </c>
      <c r="L22" s="22" t="s">
        <v>8</v>
      </c>
      <c r="M22" s="35">
        <v>309.88</v>
      </c>
    </row>
    <row r="23" spans="1:13" s="16" customFormat="1" ht="51" x14ac:dyDescent="0.2">
      <c r="A23" s="10"/>
      <c r="B23" s="22" t="s">
        <v>21</v>
      </c>
      <c r="C23" s="23" t="s">
        <v>5</v>
      </c>
      <c r="D23" s="24" t="s">
        <v>79</v>
      </c>
      <c r="E23" s="25">
        <v>45362</v>
      </c>
      <c r="F23" s="46" t="s">
        <v>80</v>
      </c>
      <c r="G23" s="23" t="s">
        <v>6</v>
      </c>
      <c r="H23" s="34" t="s">
        <v>26</v>
      </c>
      <c r="I23" s="23" t="s">
        <v>81</v>
      </c>
      <c r="J23" s="35">
        <v>366</v>
      </c>
      <c r="K23" s="33">
        <v>45371</v>
      </c>
      <c r="L23" s="22" t="s">
        <v>8</v>
      </c>
      <c r="M23" s="35">
        <v>366</v>
      </c>
    </row>
    <row r="24" spans="1:13" s="16" customFormat="1" ht="102" x14ac:dyDescent="0.2">
      <c r="A24" s="10"/>
      <c r="B24" s="22" t="s">
        <v>21</v>
      </c>
      <c r="C24" s="23" t="s">
        <v>5</v>
      </c>
      <c r="D24" s="24" t="s">
        <v>82</v>
      </c>
      <c r="E24" s="25">
        <v>45370</v>
      </c>
      <c r="F24" s="46" t="s">
        <v>84</v>
      </c>
      <c r="G24" s="23" t="s">
        <v>6</v>
      </c>
      <c r="H24" s="34"/>
      <c r="I24" s="23" t="s">
        <v>83</v>
      </c>
      <c r="J24" s="36" t="s">
        <v>85</v>
      </c>
      <c r="K24" s="33">
        <v>45383</v>
      </c>
      <c r="L24" s="22" t="s">
        <v>8</v>
      </c>
      <c r="M24" s="35">
        <f>426+232.6+84.9</f>
        <v>743.5</v>
      </c>
    </row>
    <row r="25" spans="1:13" s="16" customFormat="1" ht="51" x14ac:dyDescent="0.2">
      <c r="A25" s="10"/>
      <c r="B25" s="22" t="s">
        <v>21</v>
      </c>
      <c r="C25" s="23" t="s">
        <v>5</v>
      </c>
      <c r="D25" s="24" t="s">
        <v>86</v>
      </c>
      <c r="E25" s="25">
        <v>45377</v>
      </c>
      <c r="F25" s="46" t="s">
        <v>87</v>
      </c>
      <c r="G25" s="23" t="s">
        <v>6</v>
      </c>
      <c r="H25" s="34"/>
      <c r="I25" s="23" t="s">
        <v>88</v>
      </c>
      <c r="J25" s="36">
        <v>300</v>
      </c>
      <c r="K25" s="33">
        <v>45413</v>
      </c>
      <c r="L25" s="22" t="s">
        <v>8</v>
      </c>
      <c r="M25" s="36">
        <v>300</v>
      </c>
    </row>
    <row r="26" spans="1:13" s="16" customFormat="1" ht="51" x14ac:dyDescent="0.2">
      <c r="A26" s="10"/>
      <c r="B26" s="22" t="s">
        <v>21</v>
      </c>
      <c r="C26" s="23" t="s">
        <v>5</v>
      </c>
      <c r="D26" s="24" t="s">
        <v>53</v>
      </c>
      <c r="E26" s="25">
        <v>45377</v>
      </c>
      <c r="F26" s="46" t="s">
        <v>113</v>
      </c>
      <c r="G26" s="23" t="s">
        <v>6</v>
      </c>
      <c r="H26" s="34"/>
      <c r="I26" s="23" t="s">
        <v>89</v>
      </c>
      <c r="J26" s="36">
        <v>2562</v>
      </c>
      <c r="K26" s="33">
        <v>45413</v>
      </c>
      <c r="L26" s="22" t="s">
        <v>8</v>
      </c>
      <c r="M26" s="36">
        <v>2562</v>
      </c>
    </row>
    <row r="27" spans="1:13" s="16" customFormat="1" ht="38.25" x14ac:dyDescent="0.2">
      <c r="A27" s="10"/>
      <c r="B27" s="22" t="s">
        <v>146</v>
      </c>
      <c r="C27" s="23" t="s">
        <v>147</v>
      </c>
      <c r="D27" s="24" t="s">
        <v>155</v>
      </c>
      <c r="E27" s="25">
        <v>45378</v>
      </c>
      <c r="F27" s="46" t="s">
        <v>156</v>
      </c>
      <c r="G27" s="23" t="s">
        <v>6</v>
      </c>
      <c r="H27" s="34"/>
      <c r="I27" s="23" t="s">
        <v>157</v>
      </c>
      <c r="J27" s="36">
        <v>4880</v>
      </c>
      <c r="K27" s="33">
        <v>45657</v>
      </c>
      <c r="L27" s="22" t="s">
        <v>8</v>
      </c>
      <c r="M27" s="36">
        <v>4880</v>
      </c>
    </row>
    <row r="28" spans="1:13" s="16" customFormat="1" ht="127.5" x14ac:dyDescent="0.2">
      <c r="A28" s="10"/>
      <c r="B28" s="22" t="s">
        <v>21</v>
      </c>
      <c r="C28" s="23" t="s">
        <v>5</v>
      </c>
      <c r="D28" s="24" t="s">
        <v>90</v>
      </c>
      <c r="E28" s="25">
        <v>45379</v>
      </c>
      <c r="F28" s="46" t="s">
        <v>91</v>
      </c>
      <c r="G28" s="23" t="s">
        <v>6</v>
      </c>
      <c r="H28" s="48" t="s">
        <v>94</v>
      </c>
      <c r="I28" s="23" t="s">
        <v>93</v>
      </c>
      <c r="J28" s="36" t="s">
        <v>92</v>
      </c>
      <c r="K28" s="33">
        <v>45413</v>
      </c>
      <c r="L28" s="22" t="s">
        <v>8</v>
      </c>
      <c r="M28" s="35">
        <f>2126+624+270.28</f>
        <v>3020.2799999999997</v>
      </c>
    </row>
    <row r="29" spans="1:13" s="16" customFormat="1" ht="28.5" x14ac:dyDescent="0.2">
      <c r="A29" s="10"/>
      <c r="B29" s="22" t="s">
        <v>21</v>
      </c>
      <c r="C29" s="23" t="s">
        <v>5</v>
      </c>
      <c r="D29" s="24" t="s">
        <v>95</v>
      </c>
      <c r="E29" s="25">
        <v>45380</v>
      </c>
      <c r="F29" s="46" t="s">
        <v>96</v>
      </c>
      <c r="G29" s="23" t="s">
        <v>6</v>
      </c>
      <c r="H29" s="48" t="s">
        <v>97</v>
      </c>
      <c r="I29" s="23" t="s">
        <v>98</v>
      </c>
      <c r="J29" s="36">
        <v>11259.58</v>
      </c>
      <c r="K29" s="33">
        <v>45536</v>
      </c>
      <c r="L29" s="22" t="s">
        <v>8</v>
      </c>
      <c r="M29" s="36">
        <v>11259.58</v>
      </c>
    </row>
    <row r="30" spans="1:13" s="16" customFormat="1" ht="38.25" x14ac:dyDescent="0.2">
      <c r="A30" s="10"/>
      <c r="B30" s="22" t="s">
        <v>21</v>
      </c>
      <c r="C30" s="23" t="s">
        <v>5</v>
      </c>
      <c r="D30" s="24" t="s">
        <v>99</v>
      </c>
      <c r="E30" s="25">
        <v>45425</v>
      </c>
      <c r="F30" s="46" t="s">
        <v>100</v>
      </c>
      <c r="G30" s="23" t="s">
        <v>6</v>
      </c>
      <c r="H30" s="34"/>
      <c r="I30" s="23" t="s">
        <v>101</v>
      </c>
      <c r="J30" s="36">
        <v>260</v>
      </c>
      <c r="K30" s="33" t="s">
        <v>102</v>
      </c>
      <c r="L30" s="22" t="s">
        <v>8</v>
      </c>
      <c r="M30" s="35">
        <v>260</v>
      </c>
    </row>
    <row r="31" spans="1:13" s="16" customFormat="1" ht="165.75" x14ac:dyDescent="0.2">
      <c r="A31" s="10"/>
      <c r="B31" s="22" t="s">
        <v>21</v>
      </c>
      <c r="C31" s="23" t="s">
        <v>5</v>
      </c>
      <c r="D31" s="24" t="s">
        <v>103</v>
      </c>
      <c r="E31" s="25">
        <v>45435</v>
      </c>
      <c r="F31" s="46" t="s">
        <v>104</v>
      </c>
      <c r="G31" s="23" t="s">
        <v>6</v>
      </c>
      <c r="H31" s="34"/>
      <c r="I31" s="23" t="s">
        <v>105</v>
      </c>
      <c r="J31" s="36" t="s">
        <v>106</v>
      </c>
      <c r="K31" s="33">
        <v>45443</v>
      </c>
      <c r="L31" s="22" t="s">
        <v>8</v>
      </c>
      <c r="M31" s="35">
        <f>366+1464+366+15.7</f>
        <v>2211.6999999999998</v>
      </c>
    </row>
    <row r="32" spans="1:13" s="16" customFormat="1" ht="255" x14ac:dyDescent="0.2">
      <c r="A32" s="10"/>
      <c r="B32" s="22" t="s">
        <v>21</v>
      </c>
      <c r="C32" s="23" t="s">
        <v>5</v>
      </c>
      <c r="D32" s="24" t="s">
        <v>107</v>
      </c>
      <c r="E32" s="25">
        <v>45435</v>
      </c>
      <c r="F32" s="46" t="s">
        <v>108</v>
      </c>
      <c r="G32" s="23" t="s">
        <v>6</v>
      </c>
      <c r="H32" s="34"/>
      <c r="I32" s="23" t="s">
        <v>109</v>
      </c>
      <c r="J32" s="36" t="s">
        <v>110</v>
      </c>
      <c r="K32" s="33" t="s">
        <v>111</v>
      </c>
      <c r="L32" s="22" t="s">
        <v>8</v>
      </c>
      <c r="M32" s="35">
        <f>3075+536.8+260</f>
        <v>3871.8</v>
      </c>
    </row>
    <row r="33" spans="1:13" s="16" customFormat="1" ht="89.25" x14ac:dyDescent="0.2">
      <c r="A33" s="10"/>
      <c r="B33" s="22" t="s">
        <v>21</v>
      </c>
      <c r="C33" s="23" t="s">
        <v>5</v>
      </c>
      <c r="D33" s="24" t="s">
        <v>112</v>
      </c>
      <c r="E33" s="25">
        <v>45447</v>
      </c>
      <c r="F33" s="46" t="s">
        <v>115</v>
      </c>
      <c r="G33" s="23" t="s">
        <v>6</v>
      </c>
      <c r="H33" s="34"/>
      <c r="I33" s="23" t="s">
        <v>114</v>
      </c>
      <c r="J33" s="33" t="s">
        <v>116</v>
      </c>
      <c r="K33" s="33">
        <v>45504</v>
      </c>
      <c r="L33" s="22" t="s">
        <v>8</v>
      </c>
      <c r="M33" s="35">
        <f>1462.78+298+739.98</f>
        <v>2500.7600000000002</v>
      </c>
    </row>
    <row r="34" spans="1:13" s="16" customFormat="1" ht="38.25" x14ac:dyDescent="0.2">
      <c r="A34" s="10"/>
      <c r="B34" s="22" t="s">
        <v>21</v>
      </c>
      <c r="C34" s="23" t="s">
        <v>5</v>
      </c>
      <c r="D34" s="24" t="s">
        <v>117</v>
      </c>
      <c r="E34" s="25">
        <v>45481</v>
      </c>
      <c r="F34" s="46" t="s">
        <v>118</v>
      </c>
      <c r="G34" s="23" t="s">
        <v>6</v>
      </c>
      <c r="H34" s="34"/>
      <c r="I34" s="23" t="s">
        <v>119</v>
      </c>
      <c r="J34" s="33"/>
      <c r="K34" s="33">
        <v>45504</v>
      </c>
      <c r="L34" s="22" t="s">
        <v>8</v>
      </c>
      <c r="M34" s="35">
        <v>400</v>
      </c>
    </row>
    <row r="35" spans="1:13" s="16" customFormat="1" ht="25.5" x14ac:dyDescent="0.2">
      <c r="A35" s="10"/>
      <c r="B35" s="22" t="s">
        <v>146</v>
      </c>
      <c r="C35" s="23" t="s">
        <v>147</v>
      </c>
      <c r="D35" s="24" t="s">
        <v>158</v>
      </c>
      <c r="E35" s="25">
        <v>45485</v>
      </c>
      <c r="F35" s="46" t="s">
        <v>159</v>
      </c>
      <c r="G35" s="23" t="s">
        <v>160</v>
      </c>
      <c r="H35" s="34"/>
      <c r="I35" s="23"/>
      <c r="J35" s="33"/>
      <c r="K35" s="33">
        <v>45657</v>
      </c>
      <c r="L35" s="22" t="s">
        <v>8</v>
      </c>
      <c r="M35" s="35">
        <v>30000</v>
      </c>
    </row>
    <row r="36" spans="1:13" s="16" customFormat="1" ht="38.25" x14ac:dyDescent="0.2">
      <c r="A36" s="10"/>
      <c r="B36" s="22" t="s">
        <v>21</v>
      </c>
      <c r="C36" s="23" t="s">
        <v>5</v>
      </c>
      <c r="D36" s="24" t="s">
        <v>120</v>
      </c>
      <c r="E36" s="25">
        <v>45503</v>
      </c>
      <c r="F36" s="46" t="s">
        <v>121</v>
      </c>
      <c r="G36" s="23" t="s">
        <v>6</v>
      </c>
      <c r="H36" s="34"/>
      <c r="I36" s="23" t="s">
        <v>65</v>
      </c>
      <c r="J36" s="33"/>
      <c r="K36" s="33">
        <v>45565</v>
      </c>
      <c r="L36" s="22" t="s">
        <v>8</v>
      </c>
      <c r="M36" s="35">
        <f>4392+1525</f>
        <v>5917</v>
      </c>
    </row>
    <row r="37" spans="1:13" s="16" customFormat="1" ht="38.25" x14ac:dyDescent="0.2">
      <c r="A37" s="10"/>
      <c r="B37" s="22" t="s">
        <v>21</v>
      </c>
      <c r="C37" s="23" t="s">
        <v>5</v>
      </c>
      <c r="D37" s="24" t="s">
        <v>125</v>
      </c>
      <c r="E37" s="25">
        <v>45504</v>
      </c>
      <c r="F37" s="46" t="s">
        <v>123</v>
      </c>
      <c r="G37" s="23" t="s">
        <v>124</v>
      </c>
      <c r="H37" s="34"/>
      <c r="I37" s="23" t="s">
        <v>122</v>
      </c>
      <c r="J37" s="33"/>
      <c r="K37" s="33">
        <v>45565</v>
      </c>
      <c r="L37" s="22" t="s">
        <v>8</v>
      </c>
      <c r="M37" s="35">
        <f>7335.25+488</f>
        <v>7823.25</v>
      </c>
    </row>
    <row r="38" spans="1:13" s="16" customFormat="1" ht="63.75" x14ac:dyDescent="0.2">
      <c r="A38" s="10"/>
      <c r="B38" s="22" t="s">
        <v>21</v>
      </c>
      <c r="C38" s="23" t="s">
        <v>5</v>
      </c>
      <c r="D38" s="24" t="s">
        <v>126</v>
      </c>
      <c r="E38" s="25">
        <v>45553</v>
      </c>
      <c r="F38" s="47" t="s">
        <v>127</v>
      </c>
      <c r="G38" s="23" t="s">
        <v>6</v>
      </c>
      <c r="H38" s="34"/>
      <c r="I38" s="23" t="s">
        <v>65</v>
      </c>
      <c r="J38" s="33"/>
      <c r="K38" s="33">
        <v>45565</v>
      </c>
      <c r="L38" s="22" t="s">
        <v>8</v>
      </c>
      <c r="M38" s="35">
        <f>2440+273.28</f>
        <v>2713.2799999999997</v>
      </c>
    </row>
    <row r="39" spans="1:13" s="16" customFormat="1" ht="51" x14ac:dyDescent="0.2">
      <c r="A39" s="10"/>
      <c r="B39" s="22" t="s">
        <v>21</v>
      </c>
      <c r="C39" s="23" t="s">
        <v>5</v>
      </c>
      <c r="D39" s="24" t="s">
        <v>128</v>
      </c>
      <c r="E39" s="25">
        <v>45553</v>
      </c>
      <c r="F39" s="37" t="s">
        <v>130</v>
      </c>
      <c r="G39" s="23" t="s">
        <v>6</v>
      </c>
      <c r="H39" s="34"/>
      <c r="I39" s="23" t="s">
        <v>129</v>
      </c>
      <c r="J39" s="33"/>
      <c r="K39" s="33">
        <v>45565</v>
      </c>
      <c r="L39" s="22" t="s">
        <v>8</v>
      </c>
      <c r="M39" s="35">
        <v>6093.9</v>
      </c>
    </row>
    <row r="40" spans="1:13" s="16" customFormat="1" ht="25.5" x14ac:dyDescent="0.2">
      <c r="A40" s="10"/>
      <c r="B40" s="22" t="s">
        <v>146</v>
      </c>
      <c r="C40" s="23" t="s">
        <v>147</v>
      </c>
      <c r="D40" s="24" t="s">
        <v>161</v>
      </c>
      <c r="E40" s="25">
        <v>45553</v>
      </c>
      <c r="F40" s="37" t="s">
        <v>162</v>
      </c>
      <c r="G40" s="23" t="s">
        <v>160</v>
      </c>
      <c r="H40" s="34"/>
      <c r="I40" s="23"/>
      <c r="J40" s="33"/>
      <c r="K40" s="33">
        <v>45573</v>
      </c>
      <c r="L40" s="22" t="s">
        <v>8</v>
      </c>
      <c r="M40" s="35">
        <v>4000</v>
      </c>
    </row>
    <row r="41" spans="1:13" s="16" customFormat="1" ht="63.75" x14ac:dyDescent="0.2">
      <c r="A41" s="10"/>
      <c r="B41" s="22" t="s">
        <v>21</v>
      </c>
      <c r="C41" s="23" t="s">
        <v>5</v>
      </c>
      <c r="D41" s="24" t="s">
        <v>131</v>
      </c>
      <c r="E41" s="25">
        <v>45580</v>
      </c>
      <c r="F41" s="37" t="s">
        <v>132</v>
      </c>
      <c r="G41" s="23" t="s">
        <v>133</v>
      </c>
      <c r="H41" s="48" t="s">
        <v>134</v>
      </c>
      <c r="I41" s="23" t="s">
        <v>135</v>
      </c>
      <c r="J41" s="33"/>
      <c r="K41" s="33">
        <v>45595</v>
      </c>
      <c r="L41" s="22" t="s">
        <v>8</v>
      </c>
      <c r="M41" s="35">
        <v>4739.7</v>
      </c>
    </row>
    <row r="42" spans="1:13" s="16" customFormat="1" ht="25.5" x14ac:dyDescent="0.2">
      <c r="A42" s="10"/>
      <c r="B42" s="22" t="s">
        <v>146</v>
      </c>
      <c r="C42" s="23" t="s">
        <v>147</v>
      </c>
      <c r="D42" s="24" t="s">
        <v>163</v>
      </c>
      <c r="E42" s="25">
        <v>45581</v>
      </c>
      <c r="F42" s="37" t="s">
        <v>164</v>
      </c>
      <c r="G42" s="23" t="s">
        <v>165</v>
      </c>
      <c r="H42" s="48"/>
      <c r="I42" s="23"/>
      <c r="J42" s="33"/>
      <c r="K42" s="33">
        <v>45635</v>
      </c>
      <c r="L42" s="22" t="s">
        <v>8</v>
      </c>
      <c r="M42" s="35">
        <v>20000</v>
      </c>
    </row>
    <row r="43" spans="1:13" s="16" customFormat="1" ht="25.5" x14ac:dyDescent="0.2">
      <c r="A43" s="10"/>
      <c r="B43" s="22" t="s">
        <v>146</v>
      </c>
      <c r="C43" s="23" t="s">
        <v>147</v>
      </c>
      <c r="D43" s="24" t="s">
        <v>163</v>
      </c>
      <c r="E43" s="25">
        <v>45581</v>
      </c>
      <c r="F43" s="37" t="s">
        <v>166</v>
      </c>
      <c r="G43" s="23" t="s">
        <v>165</v>
      </c>
      <c r="H43" s="48"/>
      <c r="I43" s="23"/>
      <c r="J43" s="33"/>
      <c r="K43" s="33">
        <v>45680</v>
      </c>
      <c r="L43" s="22" t="s">
        <v>8</v>
      </c>
      <c r="M43" s="35">
        <v>3500</v>
      </c>
    </row>
    <row r="44" spans="1:13" s="16" customFormat="1" ht="140.25" x14ac:dyDescent="0.2">
      <c r="A44" s="10"/>
      <c r="B44" s="22" t="s">
        <v>21</v>
      </c>
      <c r="C44" s="23" t="s">
        <v>5</v>
      </c>
      <c r="D44" s="24" t="s">
        <v>136</v>
      </c>
      <c r="E44" s="25">
        <v>45583</v>
      </c>
      <c r="F44" s="55" t="s">
        <v>137</v>
      </c>
      <c r="G44" s="23" t="s">
        <v>6</v>
      </c>
      <c r="H44" s="34"/>
      <c r="I44" s="23" t="s">
        <v>138</v>
      </c>
      <c r="J44" s="33"/>
      <c r="K44" s="33">
        <v>45607</v>
      </c>
      <c r="L44" s="22" t="s">
        <v>8</v>
      </c>
      <c r="M44" s="35">
        <f>488+625+78.2+315+196.8+59.8+585.97+384.06</f>
        <v>2732.83</v>
      </c>
    </row>
    <row r="45" spans="1:13" s="16" customFormat="1" ht="51" x14ac:dyDescent="0.2">
      <c r="A45" s="10"/>
      <c r="B45" s="22" t="s">
        <v>21</v>
      </c>
      <c r="C45" s="23" t="s">
        <v>5</v>
      </c>
      <c r="D45" s="24" t="s">
        <v>139</v>
      </c>
      <c r="E45" s="25">
        <v>45583</v>
      </c>
      <c r="F45" s="47" t="s">
        <v>140</v>
      </c>
      <c r="G45" s="23" t="s">
        <v>6</v>
      </c>
      <c r="H45" s="34"/>
      <c r="I45" s="23" t="s">
        <v>141</v>
      </c>
      <c r="J45" s="33"/>
      <c r="K45" s="33">
        <v>45626</v>
      </c>
      <c r="L45" s="22" t="s">
        <v>8</v>
      </c>
      <c r="M45" s="35">
        <v>84.14</v>
      </c>
    </row>
    <row r="46" spans="1:13" s="16" customFormat="1" ht="63.75" x14ac:dyDescent="0.2">
      <c r="A46" s="10"/>
      <c r="B46" s="22" t="s">
        <v>21</v>
      </c>
      <c r="C46" s="23" t="s">
        <v>5</v>
      </c>
      <c r="D46" s="24" t="s">
        <v>142</v>
      </c>
      <c r="E46" s="25">
        <v>45594</v>
      </c>
      <c r="F46" s="55" t="s">
        <v>143</v>
      </c>
      <c r="G46" s="23" t="s">
        <v>6</v>
      </c>
      <c r="H46" s="34"/>
      <c r="I46" s="23" t="s">
        <v>144</v>
      </c>
      <c r="J46" s="33"/>
      <c r="K46" s="33">
        <v>45626</v>
      </c>
      <c r="L46" s="22" t="s">
        <v>8</v>
      </c>
      <c r="M46" s="35">
        <v>1390.8</v>
      </c>
    </row>
    <row r="47" spans="1:13" s="16" customFormat="1" ht="51" x14ac:dyDescent="0.2">
      <c r="A47" s="10"/>
      <c r="B47" s="22" t="s">
        <v>146</v>
      </c>
      <c r="C47" s="23" t="s">
        <v>147</v>
      </c>
      <c r="D47" s="24" t="s">
        <v>167</v>
      </c>
      <c r="E47" s="25">
        <v>45639</v>
      </c>
      <c r="F47" s="55" t="s">
        <v>168</v>
      </c>
      <c r="G47" s="23" t="s">
        <v>169</v>
      </c>
      <c r="H47" s="34"/>
      <c r="I47" s="23" t="s">
        <v>38</v>
      </c>
      <c r="J47" s="33"/>
      <c r="K47" s="33">
        <v>45746</v>
      </c>
      <c r="L47" s="22" t="s">
        <v>8</v>
      </c>
      <c r="M47" s="17">
        <v>6344</v>
      </c>
    </row>
    <row r="48" spans="1:13" s="16" customFormat="1" ht="14.25" x14ac:dyDescent="0.2">
      <c r="B48" s="56" t="s">
        <v>145</v>
      </c>
      <c r="C48" s="22"/>
      <c r="D48" s="22"/>
      <c r="E48" s="25"/>
      <c r="F48" s="57"/>
      <c r="G48" s="23"/>
      <c r="H48" s="58"/>
      <c r="I48" s="58"/>
      <c r="J48" s="28"/>
      <c r="K48" s="40"/>
      <c r="L48" s="40"/>
      <c r="M48" s="28"/>
    </row>
    <row r="49" spans="2:14" x14ac:dyDescent="0.25">
      <c r="M49" s="41"/>
    </row>
    <row r="50" spans="2:14" s="16" customFormat="1" x14ac:dyDescent="0.25">
      <c r="B50" s="42"/>
      <c r="C50" s="42"/>
      <c r="D50" s="42"/>
      <c r="E50" s="43"/>
      <c r="F50" s="53"/>
      <c r="G50" s="44"/>
      <c r="H50" s="37"/>
      <c r="I50" s="37"/>
      <c r="J50" s="45"/>
      <c r="K50" s="38"/>
      <c r="L50" s="38"/>
      <c r="M50"/>
    </row>
    <row r="51" spans="2:14" s="16" customFormat="1" ht="23.25" x14ac:dyDescent="0.35">
      <c r="B51" s="59" t="s">
        <v>170</v>
      </c>
      <c r="C51" s="59"/>
      <c r="D51" s="59"/>
      <c r="E51" s="59"/>
      <c r="F51" s="59"/>
      <c r="G51" s="59"/>
      <c r="H51" s="59"/>
      <c r="I51" s="59"/>
      <c r="J51" s="59"/>
      <c r="K51" s="59"/>
      <c r="L51" s="59"/>
      <c r="M51" s="59"/>
      <c r="N51" s="59"/>
    </row>
    <row r="52" spans="2:14" s="16" customFormat="1" ht="63.75" x14ac:dyDescent="0.2">
      <c r="B52" s="60" t="s">
        <v>171</v>
      </c>
      <c r="C52" s="3" t="s">
        <v>20</v>
      </c>
      <c r="D52" s="3" t="s">
        <v>0</v>
      </c>
      <c r="E52" s="8" t="s">
        <v>1</v>
      </c>
      <c r="F52" s="4" t="s">
        <v>2</v>
      </c>
      <c r="G52" s="4" t="s">
        <v>12</v>
      </c>
      <c r="H52" s="3" t="s">
        <v>13</v>
      </c>
      <c r="I52" s="3" t="s">
        <v>15</v>
      </c>
      <c r="J52" s="3" t="s">
        <v>16</v>
      </c>
      <c r="K52" s="39" t="s">
        <v>17</v>
      </c>
      <c r="L52" s="21" t="s">
        <v>18</v>
      </c>
      <c r="M52" s="4" t="s">
        <v>4</v>
      </c>
      <c r="N52" s="3" t="s">
        <v>19</v>
      </c>
    </row>
    <row r="53" spans="2:14" s="16" customFormat="1" ht="51" x14ac:dyDescent="0.2">
      <c r="B53" s="61"/>
      <c r="C53" s="5"/>
      <c r="D53" s="3"/>
      <c r="E53" s="8"/>
      <c r="F53" s="4"/>
      <c r="G53" s="21" t="s">
        <v>3</v>
      </c>
      <c r="H53" s="3"/>
      <c r="I53" s="3" t="s">
        <v>14</v>
      </c>
      <c r="J53" s="3"/>
      <c r="K53" s="7" t="s">
        <v>7</v>
      </c>
      <c r="L53" s="29"/>
      <c r="M53" s="40"/>
      <c r="N53" s="17"/>
    </row>
    <row r="54" spans="2:14" s="16" customFormat="1" ht="14.25" x14ac:dyDescent="0.2">
      <c r="B54" s="62"/>
      <c r="C54" s="15"/>
      <c r="D54" s="23"/>
      <c r="E54" s="12"/>
      <c r="F54" s="13"/>
      <c r="G54" s="63"/>
      <c r="H54" s="11"/>
      <c r="I54" s="11"/>
      <c r="J54" s="11"/>
      <c r="K54" s="14"/>
      <c r="L54" s="30"/>
      <c r="M54" s="11"/>
      <c r="N54" s="17"/>
    </row>
    <row r="55" spans="2:14" s="16" customFormat="1" ht="114.75" x14ac:dyDescent="0.2">
      <c r="B55" s="64" t="s">
        <v>172</v>
      </c>
      <c r="C55" s="22" t="s">
        <v>21</v>
      </c>
      <c r="D55" s="23" t="s">
        <v>5</v>
      </c>
      <c r="E55" s="24" t="s">
        <v>22</v>
      </c>
      <c r="F55" s="25">
        <v>44936</v>
      </c>
      <c r="G55" s="65" t="s">
        <v>173</v>
      </c>
      <c r="H55" s="23" t="s">
        <v>6</v>
      </c>
      <c r="I55" s="23" t="s">
        <v>174</v>
      </c>
      <c r="J55" s="23" t="s">
        <v>174</v>
      </c>
      <c r="K55" s="23" t="s">
        <v>175</v>
      </c>
      <c r="L55" s="33">
        <v>44950</v>
      </c>
      <c r="M55" s="23" t="s">
        <v>176</v>
      </c>
      <c r="N55" s="27">
        <v>1768</v>
      </c>
    </row>
    <row r="56" spans="2:14" s="16" customFormat="1" ht="76.5" x14ac:dyDescent="0.2">
      <c r="B56" s="66" t="s">
        <v>177</v>
      </c>
      <c r="C56" s="22" t="s">
        <v>21</v>
      </c>
      <c r="D56" s="23" t="s">
        <v>5</v>
      </c>
      <c r="E56" s="24" t="s">
        <v>23</v>
      </c>
      <c r="F56" s="25">
        <v>44943</v>
      </c>
      <c r="G56" s="67" t="s">
        <v>24</v>
      </c>
      <c r="H56" s="23" t="s">
        <v>178</v>
      </c>
      <c r="I56" s="34" t="s">
        <v>26</v>
      </c>
      <c r="J56" s="23" t="s">
        <v>25</v>
      </c>
      <c r="K56" s="36">
        <v>10657.92</v>
      </c>
      <c r="L56" s="33" t="s">
        <v>179</v>
      </c>
      <c r="M56" s="22" t="s">
        <v>8</v>
      </c>
      <c r="N56" s="36">
        <v>10657.92</v>
      </c>
    </row>
    <row r="57" spans="2:14" s="16" customFormat="1" ht="76.5" x14ac:dyDescent="0.2">
      <c r="B57" s="64" t="s">
        <v>180</v>
      </c>
      <c r="C57" s="22" t="s">
        <v>21</v>
      </c>
      <c r="D57" s="23" t="s">
        <v>5</v>
      </c>
      <c r="E57" s="24" t="s">
        <v>27</v>
      </c>
      <c r="F57" s="25">
        <v>44943</v>
      </c>
      <c r="G57" s="67" t="s">
        <v>28</v>
      </c>
      <c r="H57" s="23" t="s">
        <v>178</v>
      </c>
      <c r="I57" s="34" t="s">
        <v>26</v>
      </c>
      <c r="J57" s="23" t="s">
        <v>29</v>
      </c>
      <c r="K57" s="27">
        <v>11960</v>
      </c>
      <c r="L57" s="33" t="s">
        <v>179</v>
      </c>
      <c r="M57" s="22" t="s">
        <v>8</v>
      </c>
      <c r="N57" s="27">
        <v>11960</v>
      </c>
    </row>
    <row r="58" spans="2:14" s="16" customFormat="1" ht="127.5" x14ac:dyDescent="0.2">
      <c r="B58" s="64" t="s">
        <v>181</v>
      </c>
      <c r="C58" s="22" t="s">
        <v>21</v>
      </c>
      <c r="D58" s="23" t="s">
        <v>5</v>
      </c>
      <c r="E58" s="24" t="s">
        <v>30</v>
      </c>
      <c r="F58" s="25">
        <v>44943</v>
      </c>
      <c r="G58" s="68" t="s">
        <v>31</v>
      </c>
      <c r="H58" s="23" t="s">
        <v>178</v>
      </c>
      <c r="I58" s="34" t="s">
        <v>26</v>
      </c>
      <c r="J58" s="23" t="s">
        <v>32</v>
      </c>
      <c r="K58" s="35">
        <v>3045.12</v>
      </c>
      <c r="L58" s="33" t="s">
        <v>179</v>
      </c>
      <c r="M58" s="22" t="s">
        <v>8</v>
      </c>
      <c r="N58" s="35">
        <v>3045.12</v>
      </c>
    </row>
    <row r="59" spans="2:14" s="16" customFormat="1" ht="89.25" x14ac:dyDescent="0.2">
      <c r="B59" s="64" t="s">
        <v>182</v>
      </c>
      <c r="C59" s="22" t="s">
        <v>21</v>
      </c>
      <c r="D59" s="23" t="s">
        <v>5</v>
      </c>
      <c r="E59" s="24" t="s">
        <v>35</v>
      </c>
      <c r="F59" s="25">
        <v>44943</v>
      </c>
      <c r="G59" s="67" t="s">
        <v>33</v>
      </c>
      <c r="H59" s="23" t="s">
        <v>178</v>
      </c>
      <c r="I59" s="34" t="s">
        <v>26</v>
      </c>
      <c r="J59" s="23" t="s">
        <v>34</v>
      </c>
      <c r="K59" s="35">
        <v>27753.08</v>
      </c>
      <c r="L59" s="33" t="s">
        <v>179</v>
      </c>
      <c r="M59" s="22" t="s">
        <v>8</v>
      </c>
      <c r="N59" s="35">
        <v>27753.08</v>
      </c>
    </row>
    <row r="60" spans="2:14" s="16" customFormat="1" ht="76.5" x14ac:dyDescent="0.2">
      <c r="B60" s="64" t="s">
        <v>183</v>
      </c>
      <c r="C60" s="22" t="s">
        <v>21</v>
      </c>
      <c r="D60" s="23" t="s">
        <v>5</v>
      </c>
      <c r="E60" s="24" t="s">
        <v>36</v>
      </c>
      <c r="F60" s="25">
        <v>44943</v>
      </c>
      <c r="G60" s="67" t="s">
        <v>37</v>
      </c>
      <c r="H60" s="23" t="s">
        <v>178</v>
      </c>
      <c r="I60" s="34" t="s">
        <v>26</v>
      </c>
      <c r="J60" s="23" t="s">
        <v>38</v>
      </c>
      <c r="K60" s="35">
        <v>18300</v>
      </c>
      <c r="L60" s="33" t="s">
        <v>179</v>
      </c>
      <c r="M60" s="22" t="s">
        <v>8</v>
      </c>
      <c r="N60" s="35">
        <v>18300</v>
      </c>
    </row>
    <row r="61" spans="2:14" s="16" customFormat="1" ht="63.75" x14ac:dyDescent="0.2">
      <c r="B61" s="64" t="s">
        <v>184</v>
      </c>
      <c r="C61" s="22" t="s">
        <v>21</v>
      </c>
      <c r="D61" s="23" t="s">
        <v>5</v>
      </c>
      <c r="E61" s="24" t="s">
        <v>39</v>
      </c>
      <c r="F61" s="25">
        <v>44943</v>
      </c>
      <c r="G61" s="67" t="s">
        <v>40</v>
      </c>
      <c r="H61" s="23" t="s">
        <v>178</v>
      </c>
      <c r="I61" s="34" t="s">
        <v>26</v>
      </c>
      <c r="J61" s="23" t="s">
        <v>41</v>
      </c>
      <c r="K61" s="27">
        <v>11000</v>
      </c>
      <c r="L61" s="33" t="s">
        <v>179</v>
      </c>
      <c r="M61" s="22" t="s">
        <v>8</v>
      </c>
      <c r="N61" s="27">
        <v>11000</v>
      </c>
    </row>
    <row r="62" spans="2:14" s="16" customFormat="1" ht="63.75" x14ac:dyDescent="0.2">
      <c r="B62" s="64" t="s">
        <v>185</v>
      </c>
      <c r="C62" s="22" t="s">
        <v>21</v>
      </c>
      <c r="D62" s="23" t="s">
        <v>5</v>
      </c>
      <c r="E62" s="24" t="s">
        <v>186</v>
      </c>
      <c r="F62" s="25">
        <v>44943</v>
      </c>
      <c r="G62" s="67" t="s">
        <v>42</v>
      </c>
      <c r="H62" s="23" t="s">
        <v>178</v>
      </c>
      <c r="I62" s="34" t="s">
        <v>26</v>
      </c>
      <c r="J62" s="23" t="s">
        <v>187</v>
      </c>
      <c r="K62" s="35">
        <v>4294.3999999999996</v>
      </c>
      <c r="L62" s="33" t="s">
        <v>179</v>
      </c>
      <c r="M62" s="22" t="s">
        <v>8</v>
      </c>
      <c r="N62" s="35">
        <v>4294.3999999999996</v>
      </c>
    </row>
    <row r="63" spans="2:14" s="16" customFormat="1" ht="51" x14ac:dyDescent="0.2">
      <c r="B63" s="64" t="s">
        <v>188</v>
      </c>
      <c r="C63" s="22" t="s">
        <v>21</v>
      </c>
      <c r="D63" s="23" t="s">
        <v>5</v>
      </c>
      <c r="E63" s="24" t="s">
        <v>43</v>
      </c>
      <c r="F63" s="25">
        <v>44943</v>
      </c>
      <c r="G63" s="67" t="s">
        <v>44</v>
      </c>
      <c r="H63" s="23" t="s">
        <v>178</v>
      </c>
      <c r="I63" s="34" t="s">
        <v>26</v>
      </c>
      <c r="J63" s="23" t="s">
        <v>45</v>
      </c>
      <c r="K63" s="35">
        <v>20252</v>
      </c>
      <c r="L63" s="33" t="s">
        <v>179</v>
      </c>
      <c r="M63" s="22" t="s">
        <v>8</v>
      </c>
      <c r="N63" s="35">
        <v>20252</v>
      </c>
    </row>
    <row r="64" spans="2:14" s="16" customFormat="1" ht="63.75" x14ac:dyDescent="0.2">
      <c r="B64" s="64" t="s">
        <v>189</v>
      </c>
      <c r="C64" s="22" t="s">
        <v>21</v>
      </c>
      <c r="D64" s="23" t="s">
        <v>5</v>
      </c>
      <c r="E64" s="24" t="s">
        <v>9</v>
      </c>
      <c r="F64" s="25">
        <v>44943</v>
      </c>
      <c r="G64" s="26" t="s">
        <v>190</v>
      </c>
      <c r="H64" s="22" t="s">
        <v>6</v>
      </c>
      <c r="I64" s="26" t="s">
        <v>191</v>
      </c>
      <c r="J64" s="26" t="s">
        <v>191</v>
      </c>
      <c r="K64" s="28">
        <v>12195.12</v>
      </c>
      <c r="L64" s="69" t="s">
        <v>179</v>
      </c>
      <c r="M64" s="26" t="s">
        <v>8</v>
      </c>
      <c r="N64" s="28">
        <v>12195.12</v>
      </c>
    </row>
    <row r="65" spans="2:14" s="16" customFormat="1" ht="51" x14ac:dyDescent="0.2">
      <c r="B65" s="64" t="s">
        <v>192</v>
      </c>
      <c r="C65" s="22" t="s">
        <v>21</v>
      </c>
      <c r="D65" s="23" t="s">
        <v>5</v>
      </c>
      <c r="E65" s="24" t="s">
        <v>10</v>
      </c>
      <c r="F65" s="25">
        <v>44943</v>
      </c>
      <c r="G65" s="26" t="s">
        <v>193</v>
      </c>
      <c r="H65" s="23" t="s">
        <v>46</v>
      </c>
      <c r="I65" s="26" t="s">
        <v>194</v>
      </c>
      <c r="J65" s="26" t="s">
        <v>194</v>
      </c>
      <c r="K65" s="28">
        <v>5709.6</v>
      </c>
      <c r="L65" s="69" t="s">
        <v>195</v>
      </c>
      <c r="M65" s="26" t="s">
        <v>8</v>
      </c>
      <c r="N65" s="28">
        <v>5709.6</v>
      </c>
    </row>
    <row r="66" spans="2:14" s="16" customFormat="1" ht="51" x14ac:dyDescent="0.2">
      <c r="B66" s="64" t="s">
        <v>196</v>
      </c>
      <c r="C66" s="70" t="s">
        <v>197</v>
      </c>
      <c r="D66" s="71" t="s">
        <v>147</v>
      </c>
      <c r="E66" s="72" t="s">
        <v>198</v>
      </c>
      <c r="F66" s="73">
        <v>44944</v>
      </c>
      <c r="G66" s="74" t="s">
        <v>199</v>
      </c>
      <c r="H66" s="70" t="s">
        <v>6</v>
      </c>
      <c r="I66" s="70" t="s">
        <v>200</v>
      </c>
      <c r="J66" s="70" t="s">
        <v>200</v>
      </c>
      <c r="K66" s="35">
        <v>5075.2</v>
      </c>
      <c r="L66" s="75" t="s">
        <v>179</v>
      </c>
      <c r="M66" s="70" t="s">
        <v>8</v>
      </c>
      <c r="N66" s="35">
        <v>5075.2</v>
      </c>
    </row>
    <row r="67" spans="2:14" s="16" customFormat="1" ht="102" x14ac:dyDescent="0.2">
      <c r="B67" s="64" t="s">
        <v>201</v>
      </c>
      <c r="C67" s="22" t="s">
        <v>21</v>
      </c>
      <c r="D67" s="23" t="s">
        <v>5</v>
      </c>
      <c r="E67" s="24" t="s">
        <v>47</v>
      </c>
      <c r="F67" s="25">
        <v>44945</v>
      </c>
      <c r="G67" s="26" t="s">
        <v>202</v>
      </c>
      <c r="H67" s="23" t="s">
        <v>6</v>
      </c>
      <c r="I67" s="26" t="s">
        <v>48</v>
      </c>
      <c r="J67" s="26" t="s">
        <v>48</v>
      </c>
      <c r="K67" s="28" t="s">
        <v>203</v>
      </c>
      <c r="L67" s="69" t="s">
        <v>179</v>
      </c>
      <c r="M67" s="26" t="s">
        <v>8</v>
      </c>
      <c r="N67" s="28">
        <v>5513.18</v>
      </c>
    </row>
    <row r="68" spans="2:14" s="16" customFormat="1" ht="63.75" x14ac:dyDescent="0.2">
      <c r="B68" s="76"/>
      <c r="C68" s="22" t="s">
        <v>21</v>
      </c>
      <c r="D68" s="23" t="s">
        <v>5</v>
      </c>
      <c r="E68" s="24" t="s">
        <v>49</v>
      </c>
      <c r="F68" s="25">
        <v>44945</v>
      </c>
      <c r="G68" s="26" t="s">
        <v>204</v>
      </c>
      <c r="H68" s="23" t="s">
        <v>6</v>
      </c>
      <c r="I68" s="26" t="s">
        <v>205</v>
      </c>
      <c r="J68" s="26" t="s">
        <v>205</v>
      </c>
      <c r="K68" s="28">
        <v>400</v>
      </c>
      <c r="L68" s="69" t="s">
        <v>179</v>
      </c>
      <c r="M68" s="26" t="s">
        <v>8</v>
      </c>
      <c r="N68" s="28">
        <v>400</v>
      </c>
    </row>
    <row r="69" spans="2:14" s="16" customFormat="1" ht="25.5" x14ac:dyDescent="0.2">
      <c r="B69" s="64" t="s">
        <v>206</v>
      </c>
      <c r="C69" s="70" t="s">
        <v>197</v>
      </c>
      <c r="D69" s="71" t="s">
        <v>147</v>
      </c>
      <c r="E69" s="72" t="s">
        <v>207</v>
      </c>
      <c r="F69" s="73">
        <v>44958</v>
      </c>
      <c r="G69" s="26" t="s">
        <v>208</v>
      </c>
      <c r="H69" s="23" t="s">
        <v>6</v>
      </c>
      <c r="I69" s="26" t="s">
        <v>209</v>
      </c>
      <c r="J69" s="26" t="s">
        <v>209</v>
      </c>
      <c r="K69" s="28">
        <v>6832</v>
      </c>
      <c r="L69" s="69" t="s">
        <v>179</v>
      </c>
      <c r="M69" s="26" t="s">
        <v>8</v>
      </c>
      <c r="N69" s="28">
        <v>6832</v>
      </c>
    </row>
    <row r="70" spans="2:14" s="16" customFormat="1" ht="76.5" x14ac:dyDescent="0.2">
      <c r="B70" s="64" t="s">
        <v>210</v>
      </c>
      <c r="C70" s="22" t="s">
        <v>21</v>
      </c>
      <c r="D70" s="23" t="s">
        <v>5</v>
      </c>
      <c r="E70" s="24" t="s">
        <v>50</v>
      </c>
      <c r="F70" s="25">
        <v>44988</v>
      </c>
      <c r="G70" s="26" t="s">
        <v>211</v>
      </c>
      <c r="H70" s="23" t="s">
        <v>6</v>
      </c>
      <c r="I70" s="26" t="s">
        <v>212</v>
      </c>
      <c r="J70" s="26" t="s">
        <v>212</v>
      </c>
      <c r="K70" s="28">
        <v>122</v>
      </c>
      <c r="L70" s="77">
        <v>45008</v>
      </c>
      <c r="M70" s="26" t="s">
        <v>8</v>
      </c>
      <c r="N70" s="28">
        <v>122</v>
      </c>
    </row>
    <row r="71" spans="2:14" s="16" customFormat="1" ht="51" x14ac:dyDescent="0.2">
      <c r="B71" s="64" t="s">
        <v>213</v>
      </c>
      <c r="C71" s="22" t="s">
        <v>21</v>
      </c>
      <c r="D71" s="23" t="s">
        <v>5</v>
      </c>
      <c r="E71" s="24" t="s">
        <v>11</v>
      </c>
      <c r="F71" s="25">
        <v>44991</v>
      </c>
      <c r="G71" s="26" t="s">
        <v>214</v>
      </c>
      <c r="H71" s="23" t="s">
        <v>6</v>
      </c>
      <c r="I71" s="26" t="s">
        <v>215</v>
      </c>
      <c r="J71" s="26" t="s">
        <v>215</v>
      </c>
      <c r="K71" s="78">
        <v>353.8</v>
      </c>
      <c r="L71" s="69" t="s">
        <v>216</v>
      </c>
      <c r="M71" s="26" t="s">
        <v>8</v>
      </c>
      <c r="N71" s="78">
        <v>353.8</v>
      </c>
    </row>
    <row r="72" spans="2:14" s="16" customFormat="1" ht="102" x14ac:dyDescent="0.2">
      <c r="B72" s="64" t="s">
        <v>217</v>
      </c>
      <c r="C72" s="22" t="s">
        <v>21</v>
      </c>
      <c r="D72" s="23" t="s">
        <v>5</v>
      </c>
      <c r="E72" s="24" t="s">
        <v>51</v>
      </c>
      <c r="F72" s="25">
        <v>44991</v>
      </c>
      <c r="G72" s="26" t="s">
        <v>218</v>
      </c>
      <c r="H72" s="23" t="s">
        <v>6</v>
      </c>
      <c r="I72" s="26" t="s">
        <v>219</v>
      </c>
      <c r="J72" s="26" t="s">
        <v>220</v>
      </c>
      <c r="K72" s="78">
        <v>4981.5</v>
      </c>
      <c r="L72" s="77">
        <v>45043</v>
      </c>
      <c r="M72" s="26" t="s">
        <v>8</v>
      </c>
      <c r="N72" s="78">
        <v>4981.5</v>
      </c>
    </row>
    <row r="73" spans="2:14" s="16" customFormat="1" ht="38.25" x14ac:dyDescent="0.2">
      <c r="B73" s="64" t="s">
        <v>221</v>
      </c>
      <c r="C73" s="70" t="s">
        <v>197</v>
      </c>
      <c r="D73" s="71" t="s">
        <v>147</v>
      </c>
      <c r="E73" s="72" t="s">
        <v>222</v>
      </c>
      <c r="F73" s="73">
        <v>45000</v>
      </c>
      <c r="G73" s="26" t="s">
        <v>223</v>
      </c>
      <c r="H73" s="23" t="s">
        <v>6</v>
      </c>
      <c r="I73" s="26" t="s">
        <v>224</v>
      </c>
      <c r="J73" s="26" t="s">
        <v>224</v>
      </c>
      <c r="K73" s="28">
        <v>2548</v>
      </c>
      <c r="L73" s="69" t="s">
        <v>216</v>
      </c>
      <c r="M73" s="26" t="s">
        <v>8</v>
      </c>
      <c r="N73" s="28">
        <v>2548</v>
      </c>
    </row>
    <row r="74" spans="2:14" s="16" customFormat="1" ht="38.25" x14ac:dyDescent="0.2">
      <c r="B74" s="64" t="s">
        <v>225</v>
      </c>
      <c r="C74" s="70" t="s">
        <v>197</v>
      </c>
      <c r="D74" s="71" t="s">
        <v>147</v>
      </c>
      <c r="E74" s="72" t="s">
        <v>226</v>
      </c>
      <c r="F74" s="73">
        <v>45056</v>
      </c>
      <c r="G74" s="26" t="s">
        <v>227</v>
      </c>
      <c r="H74" s="23" t="s">
        <v>6</v>
      </c>
      <c r="I74" s="26" t="s">
        <v>228</v>
      </c>
      <c r="J74" s="26" t="s">
        <v>228</v>
      </c>
      <c r="K74" s="28">
        <v>1098</v>
      </c>
      <c r="L74" s="77">
        <v>45065</v>
      </c>
      <c r="M74" s="26" t="s">
        <v>8</v>
      </c>
      <c r="N74" s="28">
        <v>1098</v>
      </c>
    </row>
    <row r="75" spans="2:14" s="16" customFormat="1" ht="409.5" x14ac:dyDescent="0.2">
      <c r="B75" s="79"/>
      <c r="C75" s="22" t="s">
        <v>21</v>
      </c>
      <c r="D75" s="23" t="s">
        <v>5</v>
      </c>
      <c r="E75" s="24" t="s">
        <v>52</v>
      </c>
      <c r="F75" s="25">
        <v>45057</v>
      </c>
      <c r="G75" s="23" t="s">
        <v>229</v>
      </c>
      <c r="H75" s="23" t="s">
        <v>6</v>
      </c>
      <c r="I75" s="23" t="s">
        <v>230</v>
      </c>
      <c r="J75" s="23" t="s">
        <v>230</v>
      </c>
      <c r="K75" s="23" t="s">
        <v>231</v>
      </c>
      <c r="L75" s="40">
        <v>45107</v>
      </c>
      <c r="M75" s="40" t="s">
        <v>8</v>
      </c>
      <c r="N75" s="28">
        <v>29226.94</v>
      </c>
    </row>
    <row r="76" spans="2:14" s="16" customFormat="1" ht="51" x14ac:dyDescent="0.2">
      <c r="B76" s="79"/>
      <c r="C76" s="22" t="s">
        <v>197</v>
      </c>
      <c r="D76" s="23" t="s">
        <v>147</v>
      </c>
      <c r="E76" s="24" t="s">
        <v>232</v>
      </c>
      <c r="F76" s="25">
        <v>45112</v>
      </c>
      <c r="G76" s="23" t="s">
        <v>233</v>
      </c>
      <c r="H76" s="23" t="s">
        <v>6</v>
      </c>
      <c r="I76" s="23" t="s">
        <v>234</v>
      </c>
      <c r="J76" s="23" t="s">
        <v>234</v>
      </c>
      <c r="K76" s="23" t="s">
        <v>235</v>
      </c>
      <c r="L76" s="40">
        <v>45077</v>
      </c>
      <c r="M76" s="40" t="s">
        <v>8</v>
      </c>
      <c r="N76" s="28">
        <v>2550</v>
      </c>
    </row>
    <row r="77" spans="2:14" s="16" customFormat="1" ht="63.75" x14ac:dyDescent="0.2">
      <c r="B77" s="79"/>
      <c r="C77" s="22" t="s">
        <v>197</v>
      </c>
      <c r="D77" s="23" t="s">
        <v>147</v>
      </c>
      <c r="E77" s="24" t="s">
        <v>236</v>
      </c>
      <c r="F77" s="25">
        <v>45182</v>
      </c>
      <c r="G77" s="23" t="s">
        <v>237</v>
      </c>
      <c r="H77" s="23" t="s">
        <v>6</v>
      </c>
      <c r="I77" s="23" t="s">
        <v>238</v>
      </c>
      <c r="J77" s="23" t="s">
        <v>238</v>
      </c>
      <c r="K77" s="80">
        <v>4139.2</v>
      </c>
      <c r="L77" s="40" t="s">
        <v>179</v>
      </c>
      <c r="M77" s="40" t="s">
        <v>8</v>
      </c>
      <c r="N77" s="28">
        <v>4139.2</v>
      </c>
    </row>
    <row r="78" spans="2:14" s="16" customFormat="1" ht="127.5" x14ac:dyDescent="0.2">
      <c r="B78" s="81"/>
      <c r="C78" s="82" t="s">
        <v>21</v>
      </c>
      <c r="D78" s="83" t="s">
        <v>5</v>
      </c>
      <c r="E78" s="84">
        <v>19</v>
      </c>
      <c r="F78" s="85">
        <v>45209</v>
      </c>
      <c r="G78" s="83" t="s">
        <v>239</v>
      </c>
      <c r="H78" s="83" t="s">
        <v>6</v>
      </c>
      <c r="I78" s="83" t="s">
        <v>240</v>
      </c>
      <c r="J78" s="83" t="s">
        <v>240</v>
      </c>
      <c r="K78" s="83">
        <v>260</v>
      </c>
      <c r="L78" s="86">
        <v>44857</v>
      </c>
      <c r="M78" s="86" t="s">
        <v>176</v>
      </c>
      <c r="N78" s="87">
        <v>260</v>
      </c>
    </row>
    <row r="79" spans="2:14" s="16" customFormat="1" ht="89.25" x14ac:dyDescent="0.2">
      <c r="B79" s="79"/>
      <c r="C79" s="22" t="s">
        <v>21</v>
      </c>
      <c r="D79" s="23" t="s">
        <v>5</v>
      </c>
      <c r="E79" s="24" t="s">
        <v>53</v>
      </c>
      <c r="F79" s="25">
        <v>45236</v>
      </c>
      <c r="G79" s="23" t="s">
        <v>241</v>
      </c>
      <c r="H79" s="23" t="s">
        <v>6</v>
      </c>
      <c r="I79" s="23" t="s">
        <v>242</v>
      </c>
      <c r="J79" s="23" t="s">
        <v>242</v>
      </c>
      <c r="K79" s="23" t="s">
        <v>243</v>
      </c>
      <c r="L79" s="40">
        <v>45246</v>
      </c>
      <c r="M79" s="40" t="s">
        <v>244</v>
      </c>
      <c r="N79" s="28">
        <v>1099</v>
      </c>
    </row>
    <row r="80" spans="2:14" s="16" customFormat="1" ht="63.75" x14ac:dyDescent="0.2">
      <c r="B80" s="79"/>
      <c r="C80" s="22" t="s">
        <v>21</v>
      </c>
      <c r="D80" s="23" t="s">
        <v>5</v>
      </c>
      <c r="E80" s="24">
        <v>22</v>
      </c>
      <c r="F80" s="25">
        <v>45239</v>
      </c>
      <c r="G80" s="23" t="s">
        <v>245</v>
      </c>
      <c r="H80" s="23" t="s">
        <v>6</v>
      </c>
      <c r="I80" s="23" t="s">
        <v>246</v>
      </c>
      <c r="J80" s="23" t="s">
        <v>246</v>
      </c>
      <c r="K80" s="23">
        <v>524.6</v>
      </c>
      <c r="L80" s="40">
        <v>45260</v>
      </c>
      <c r="M80" s="40" t="s">
        <v>244</v>
      </c>
      <c r="N80" s="28">
        <v>524.6</v>
      </c>
    </row>
    <row r="81" spans="2:14" s="16" customFormat="1" ht="63.75" x14ac:dyDescent="0.2">
      <c r="B81" s="79"/>
      <c r="C81" s="22" t="s">
        <v>21</v>
      </c>
      <c r="D81" s="23" t="s">
        <v>5</v>
      </c>
      <c r="E81" s="24">
        <v>23</v>
      </c>
      <c r="F81" s="25">
        <v>45264</v>
      </c>
      <c r="G81" s="23" t="s">
        <v>247</v>
      </c>
      <c r="H81" s="23" t="s">
        <v>6</v>
      </c>
      <c r="I81" s="23" t="s">
        <v>248</v>
      </c>
      <c r="J81" s="23" t="s">
        <v>248</v>
      </c>
      <c r="K81" s="23">
        <v>792</v>
      </c>
      <c r="L81" s="40">
        <v>45273</v>
      </c>
      <c r="M81" s="40" t="s">
        <v>244</v>
      </c>
      <c r="N81" s="28">
        <v>792</v>
      </c>
    </row>
    <row r="82" spans="2:14" s="16" customFormat="1" ht="140.25" x14ac:dyDescent="0.2">
      <c r="B82" s="79"/>
      <c r="C82" s="22" t="s">
        <v>21</v>
      </c>
      <c r="D82" s="23" t="s">
        <v>5</v>
      </c>
      <c r="E82" s="24">
        <v>24</v>
      </c>
      <c r="F82" s="25">
        <v>45278</v>
      </c>
      <c r="G82" s="23" t="s">
        <v>249</v>
      </c>
      <c r="H82" s="23" t="s">
        <v>6</v>
      </c>
      <c r="I82" s="23" t="s">
        <v>250</v>
      </c>
      <c r="J82" s="23" t="s">
        <v>250</v>
      </c>
      <c r="K82" s="23" t="s">
        <v>251</v>
      </c>
      <c r="L82" s="40">
        <v>45627</v>
      </c>
      <c r="M82" s="40" t="s">
        <v>8</v>
      </c>
      <c r="N82" s="28">
        <v>8600</v>
      </c>
    </row>
    <row r="83" spans="2:14" s="16" customFormat="1" ht="14.25" x14ac:dyDescent="0.2">
      <c r="B83" s="88"/>
      <c r="C83" s="89"/>
      <c r="D83" s="89"/>
      <c r="E83" s="89"/>
      <c r="F83" s="90"/>
      <c r="G83" s="91"/>
      <c r="H83" s="92"/>
      <c r="I83" s="37"/>
      <c r="J83" s="37"/>
      <c r="K83" s="41"/>
      <c r="L83" s="38"/>
      <c r="M83" s="38"/>
      <c r="N83" s="41"/>
    </row>
    <row r="84" spans="2:14" s="16" customFormat="1" x14ac:dyDescent="0.25">
      <c r="B84" s="93"/>
      <c r="C84"/>
      <c r="D84" s="1"/>
      <c r="E84" s="9"/>
      <c r="F84"/>
      <c r="G84"/>
      <c r="H84"/>
      <c r="I84"/>
      <c r="J84"/>
      <c r="K84" s="6"/>
      <c r="L84" s="32"/>
      <c r="M84"/>
      <c r="N84"/>
    </row>
    <row r="85" spans="2:14" s="16" customFormat="1" ht="23.25" x14ac:dyDescent="0.35">
      <c r="B85" s="59" t="s">
        <v>253</v>
      </c>
      <c r="C85" s="59"/>
      <c r="D85" s="59"/>
      <c r="E85" s="59"/>
      <c r="F85" s="59"/>
      <c r="G85" s="59"/>
      <c r="H85" s="59"/>
      <c r="I85" s="59"/>
      <c r="J85" s="59"/>
      <c r="K85" s="59"/>
      <c r="L85" s="59"/>
      <c r="M85" s="59"/>
      <c r="N85" s="45"/>
    </row>
    <row r="86" spans="2:14" s="16" customFormat="1" ht="51" x14ac:dyDescent="0.2">
      <c r="B86" s="104" t="s">
        <v>254</v>
      </c>
      <c r="C86" s="104" t="s">
        <v>197</v>
      </c>
      <c r="D86" s="103" t="s">
        <v>147</v>
      </c>
      <c r="E86" s="107" t="s">
        <v>255</v>
      </c>
      <c r="F86" s="108">
        <v>44888</v>
      </c>
      <c r="G86" s="105" t="s">
        <v>256</v>
      </c>
      <c r="H86" s="104" t="s">
        <v>257</v>
      </c>
      <c r="I86" s="104" t="s">
        <v>258</v>
      </c>
      <c r="J86" s="106" t="s">
        <v>259</v>
      </c>
      <c r="K86" s="101">
        <v>-6344</v>
      </c>
      <c r="L86" s="109" t="s">
        <v>258</v>
      </c>
      <c r="M86" s="95" t="s">
        <v>176</v>
      </c>
      <c r="N86" s="101">
        <v>3660</v>
      </c>
    </row>
    <row r="87" spans="2:14" s="16" customFormat="1" ht="153" x14ac:dyDescent="0.2">
      <c r="B87" s="96" t="s">
        <v>260</v>
      </c>
      <c r="C87" s="95" t="s">
        <v>197</v>
      </c>
      <c r="D87" s="96" t="s">
        <v>147</v>
      </c>
      <c r="E87" s="97" t="s">
        <v>261</v>
      </c>
      <c r="F87" s="98">
        <v>44895</v>
      </c>
      <c r="G87" s="102" t="s">
        <v>262</v>
      </c>
      <c r="H87" s="95" t="s">
        <v>6</v>
      </c>
      <c r="I87" s="95" t="s">
        <v>258</v>
      </c>
      <c r="J87" s="99" t="s">
        <v>263</v>
      </c>
      <c r="K87" s="111">
        <v>15529.01</v>
      </c>
      <c r="L87" s="110">
        <v>44908</v>
      </c>
      <c r="M87" s="95" t="s">
        <v>8</v>
      </c>
      <c r="N87" s="101">
        <v>638</v>
      </c>
    </row>
    <row r="88" spans="2:14" s="16" customFormat="1" ht="51" x14ac:dyDescent="0.2">
      <c r="B88" s="95" t="s">
        <v>264</v>
      </c>
      <c r="C88" s="95" t="s">
        <v>197</v>
      </c>
      <c r="D88" s="96" t="s">
        <v>147</v>
      </c>
      <c r="E88" s="97" t="s">
        <v>265</v>
      </c>
      <c r="F88" s="98">
        <v>44909</v>
      </c>
      <c r="G88" s="102" t="s">
        <v>266</v>
      </c>
      <c r="H88" s="95" t="s">
        <v>6</v>
      </c>
      <c r="I88" s="100" t="s">
        <v>267</v>
      </c>
      <c r="J88" s="100" t="s">
        <v>267</v>
      </c>
      <c r="K88" s="101">
        <v>3660</v>
      </c>
      <c r="L88" s="109" t="s">
        <v>268</v>
      </c>
      <c r="M88" s="95" t="s">
        <v>8</v>
      </c>
      <c r="N88" s="101"/>
    </row>
    <row r="89" spans="2:14" s="16" customFormat="1" ht="25.5" x14ac:dyDescent="0.2">
      <c r="B89" s="95" t="s">
        <v>269</v>
      </c>
      <c r="C89" s="95" t="s">
        <v>21</v>
      </c>
      <c r="D89" s="96" t="s">
        <v>5</v>
      </c>
      <c r="E89" s="97" t="s">
        <v>95</v>
      </c>
      <c r="F89" s="98">
        <v>44907</v>
      </c>
      <c r="G89" s="102" t="s">
        <v>270</v>
      </c>
      <c r="H89" s="95" t="s">
        <v>6</v>
      </c>
      <c r="I89" s="100" t="s">
        <v>271</v>
      </c>
      <c r="J89" s="100" t="s">
        <v>271</v>
      </c>
      <c r="K89" s="101">
        <v>638</v>
      </c>
      <c r="L89" s="110">
        <v>44914</v>
      </c>
      <c r="M89" s="95" t="s">
        <v>8</v>
      </c>
      <c r="N89" s="101"/>
    </row>
    <row r="90" spans="2:14" s="16" customFormat="1" ht="51" x14ac:dyDescent="0.2">
      <c r="B90" s="95" t="s">
        <v>272</v>
      </c>
      <c r="C90" s="95" t="s">
        <v>21</v>
      </c>
      <c r="D90" s="96" t="s">
        <v>5</v>
      </c>
      <c r="E90" s="97" t="s">
        <v>99</v>
      </c>
      <c r="F90" s="98">
        <v>44917</v>
      </c>
      <c r="G90" s="102" t="s">
        <v>273</v>
      </c>
      <c r="H90" s="95" t="s">
        <v>6</v>
      </c>
      <c r="I90" s="100" t="s">
        <v>274</v>
      </c>
      <c r="J90" s="100" t="s">
        <v>275</v>
      </c>
      <c r="K90" s="111">
        <v>366</v>
      </c>
      <c r="L90" s="109" t="s">
        <v>276</v>
      </c>
      <c r="M90" s="95" t="s">
        <v>8</v>
      </c>
      <c r="N90" s="95"/>
    </row>
    <row r="91" spans="2:14" s="16" customFormat="1" ht="76.5" x14ac:dyDescent="0.2">
      <c r="B91" s="95" t="s">
        <v>277</v>
      </c>
      <c r="C91" s="95" t="s">
        <v>21</v>
      </c>
      <c r="D91" s="96" t="s">
        <v>5</v>
      </c>
      <c r="E91" s="97" t="s">
        <v>107</v>
      </c>
      <c r="F91" s="98">
        <v>44923</v>
      </c>
      <c r="G91" s="102" t="s">
        <v>278</v>
      </c>
      <c r="H91" s="95" t="s">
        <v>6</v>
      </c>
      <c r="I91" s="95" t="s">
        <v>258</v>
      </c>
      <c r="J91" s="100" t="s">
        <v>279</v>
      </c>
      <c r="K91" s="111">
        <v>934.36</v>
      </c>
      <c r="L91" s="109" t="s">
        <v>258</v>
      </c>
      <c r="M91" s="95" t="s">
        <v>176</v>
      </c>
      <c r="N91" s="95"/>
    </row>
    <row r="92" spans="2:14" s="16" customFormat="1" ht="14.25" x14ac:dyDescent="0.2">
      <c r="B92" s="88"/>
      <c r="C92" s="42"/>
      <c r="D92" s="42"/>
      <c r="E92" s="42"/>
      <c r="F92" s="43"/>
      <c r="G92" s="94"/>
      <c r="H92" s="44"/>
      <c r="I92" s="37"/>
      <c r="J92" s="37"/>
      <c r="K92" s="45"/>
      <c r="L92" s="38"/>
      <c r="M92" s="38"/>
      <c r="N92" s="45"/>
    </row>
    <row r="93" spans="2:14" s="16" customFormat="1" ht="14.25" x14ac:dyDescent="0.2">
      <c r="B93" s="88"/>
      <c r="C93" s="42"/>
      <c r="D93" s="42"/>
      <c r="E93" s="42"/>
      <c r="F93" s="43"/>
      <c r="G93" s="94"/>
      <c r="H93" s="44"/>
      <c r="I93" s="37"/>
      <c r="J93" s="37"/>
      <c r="K93" s="45"/>
      <c r="L93" s="38"/>
      <c r="M93" s="38"/>
      <c r="N93" s="45"/>
    </row>
    <row r="94" spans="2:14" s="16" customFormat="1" ht="14.25" x14ac:dyDescent="0.2">
      <c r="B94" s="88"/>
      <c r="C94" s="42"/>
      <c r="D94" s="42"/>
      <c r="E94" s="42"/>
      <c r="F94" s="43"/>
      <c r="G94" s="94"/>
      <c r="H94" s="44"/>
      <c r="I94" s="37"/>
      <c r="J94" s="37"/>
      <c r="K94" s="45"/>
      <c r="L94" s="38"/>
      <c r="M94" s="38"/>
      <c r="N94" s="45"/>
    </row>
    <row r="95" spans="2:14" s="16" customFormat="1" ht="14.25" x14ac:dyDescent="0.2">
      <c r="B95" s="88"/>
      <c r="C95" s="42"/>
      <c r="D95" s="42"/>
      <c r="E95" s="42"/>
      <c r="F95" s="43"/>
      <c r="G95" s="94"/>
      <c r="H95" s="44"/>
      <c r="I95" s="37"/>
      <c r="J95" s="37"/>
      <c r="K95" s="45"/>
      <c r="L95" s="38"/>
      <c r="M95" s="38"/>
      <c r="N95" s="45"/>
    </row>
    <row r="96" spans="2:14" s="16" customFormat="1" ht="14.25" x14ac:dyDescent="0.2">
      <c r="B96" s="42"/>
      <c r="C96" s="42"/>
      <c r="D96" s="42"/>
      <c r="E96" s="43"/>
      <c r="F96" s="53"/>
      <c r="G96" s="44"/>
      <c r="H96" s="37"/>
      <c r="I96" s="37"/>
      <c r="J96" s="45"/>
      <c r="K96" s="38"/>
      <c r="L96" s="38"/>
      <c r="M96" s="45"/>
    </row>
    <row r="97" spans="2:13" s="16" customFormat="1" ht="14.25" x14ac:dyDescent="0.2">
      <c r="B97" s="42"/>
      <c r="C97" s="42"/>
      <c r="D97" s="42"/>
      <c r="E97" s="43"/>
      <c r="F97" s="53"/>
      <c r="G97" s="44"/>
      <c r="H97" s="37"/>
      <c r="I97" s="37"/>
      <c r="J97" s="45"/>
      <c r="K97" s="38"/>
      <c r="L97" s="38"/>
      <c r="M97" s="45"/>
    </row>
    <row r="98" spans="2:13" s="16" customFormat="1" ht="14.25" x14ac:dyDescent="0.2">
      <c r="B98" s="42"/>
      <c r="C98" s="42"/>
      <c r="D98" s="42"/>
      <c r="E98" s="43"/>
      <c r="F98" s="53"/>
      <c r="G98" s="44"/>
      <c r="H98" s="37"/>
      <c r="I98" s="37"/>
      <c r="J98" s="45"/>
      <c r="K98" s="38"/>
      <c r="L98" s="38"/>
      <c r="M98" s="45"/>
    </row>
    <row r="99" spans="2:13" s="16" customFormat="1" ht="14.25" x14ac:dyDescent="0.2">
      <c r="B99" s="42"/>
      <c r="C99" s="42"/>
      <c r="D99" s="42"/>
      <c r="E99" s="43"/>
      <c r="F99" s="53"/>
      <c r="G99" s="44"/>
      <c r="H99" s="37"/>
      <c r="I99" s="37"/>
      <c r="J99" s="45"/>
      <c r="K99" s="38"/>
      <c r="L99" s="38"/>
      <c r="M99" s="45"/>
    </row>
    <row r="100" spans="2:13" s="16" customFormat="1" ht="14.25" x14ac:dyDescent="0.2">
      <c r="B100" s="42"/>
      <c r="C100" s="42"/>
      <c r="D100" s="42"/>
      <c r="E100" s="43"/>
      <c r="F100" s="53"/>
      <c r="G100" s="44"/>
      <c r="H100" s="37"/>
      <c r="I100" s="37"/>
      <c r="J100" s="45"/>
      <c r="K100" s="38"/>
      <c r="L100" s="38"/>
      <c r="M100" s="45"/>
    </row>
    <row r="101" spans="2:13" s="16" customFormat="1" ht="14.25" x14ac:dyDescent="0.2">
      <c r="B101" s="42"/>
      <c r="C101" s="42"/>
      <c r="D101" s="42"/>
      <c r="E101" s="43"/>
      <c r="F101" s="53"/>
      <c r="G101" s="44"/>
      <c r="H101" s="37"/>
      <c r="I101" s="37"/>
      <c r="J101" s="45"/>
      <c r="K101" s="38"/>
      <c r="L101" s="38"/>
      <c r="M101" s="45"/>
    </row>
    <row r="102" spans="2:13" s="16" customFormat="1" ht="14.25" x14ac:dyDescent="0.2">
      <c r="B102" s="42"/>
      <c r="C102" s="42"/>
      <c r="D102" s="42"/>
      <c r="E102" s="43"/>
      <c r="F102" s="53"/>
      <c r="G102" s="44"/>
      <c r="H102" s="37"/>
      <c r="I102" s="37"/>
      <c r="J102" s="45"/>
      <c r="K102" s="38"/>
      <c r="L102" s="38"/>
      <c r="M102" s="45"/>
    </row>
    <row r="103" spans="2:13" s="16" customFormat="1" ht="14.25" x14ac:dyDescent="0.2">
      <c r="B103" s="42"/>
      <c r="C103" s="42"/>
      <c r="D103" s="42"/>
      <c r="E103" s="43"/>
      <c r="F103" s="53"/>
      <c r="G103" s="44"/>
      <c r="H103" s="37"/>
      <c r="I103" s="37"/>
      <c r="J103" s="45"/>
      <c r="K103" s="38"/>
      <c r="L103" s="38"/>
      <c r="M103" s="45"/>
    </row>
    <row r="104" spans="2:13" s="16" customFormat="1" ht="14.25" x14ac:dyDescent="0.2">
      <c r="B104" s="42"/>
      <c r="C104" s="42"/>
      <c r="D104" s="42"/>
      <c r="E104" s="43"/>
      <c r="F104" s="53"/>
      <c r="G104" s="44"/>
      <c r="H104" s="37"/>
      <c r="I104" s="37"/>
      <c r="J104" s="45"/>
      <c r="K104" s="38"/>
      <c r="L104" s="38"/>
      <c r="M104" s="45"/>
    </row>
    <row r="105" spans="2:13" s="16" customFormat="1" ht="14.25" x14ac:dyDescent="0.2">
      <c r="B105" s="42"/>
      <c r="C105" s="42"/>
      <c r="D105" s="42"/>
      <c r="E105" s="43"/>
      <c r="F105" s="53"/>
      <c r="G105" s="44"/>
      <c r="H105" s="37"/>
      <c r="I105" s="37"/>
      <c r="J105" s="45"/>
      <c r="K105" s="38"/>
      <c r="L105" s="38"/>
      <c r="M105" s="45"/>
    </row>
    <row r="106" spans="2:13" s="16" customFormat="1" ht="14.25" x14ac:dyDescent="0.2">
      <c r="B106" s="42"/>
      <c r="C106" s="42"/>
      <c r="D106" s="42"/>
      <c r="E106" s="43"/>
      <c r="F106" s="53"/>
      <c r="G106" s="44"/>
      <c r="H106" s="37"/>
      <c r="I106" s="37"/>
      <c r="J106" s="45"/>
      <c r="K106" s="38"/>
      <c r="L106" s="38"/>
      <c r="M106" s="45"/>
    </row>
    <row r="107" spans="2:13" s="16" customFormat="1" ht="14.25" x14ac:dyDescent="0.2">
      <c r="B107" s="42"/>
      <c r="C107" s="42"/>
      <c r="D107" s="42"/>
      <c r="E107" s="43"/>
      <c r="F107" s="53"/>
      <c r="G107" s="44"/>
      <c r="H107" s="37"/>
      <c r="I107" s="37"/>
      <c r="J107" s="45"/>
      <c r="K107" s="38"/>
      <c r="L107" s="38"/>
      <c r="M107" s="45"/>
    </row>
    <row r="108" spans="2:13" s="16" customFormat="1" ht="14.25" x14ac:dyDescent="0.2">
      <c r="B108" s="42"/>
      <c r="C108" s="42"/>
      <c r="D108" s="42"/>
      <c r="E108" s="43"/>
      <c r="F108" s="53"/>
      <c r="G108" s="44"/>
      <c r="H108" s="37"/>
      <c r="I108" s="37"/>
      <c r="J108" s="45"/>
      <c r="K108" s="38"/>
      <c r="L108" s="38"/>
      <c r="M108" s="45"/>
    </row>
    <row r="109" spans="2:13" s="16" customFormat="1" ht="14.25" x14ac:dyDescent="0.2">
      <c r="B109" s="42"/>
      <c r="C109" s="42"/>
      <c r="D109" s="42"/>
      <c r="E109" s="43"/>
      <c r="F109" s="53"/>
      <c r="G109" s="44"/>
      <c r="H109" s="37"/>
      <c r="I109" s="37"/>
      <c r="J109" s="45"/>
      <c r="K109" s="38"/>
      <c r="L109" s="38"/>
      <c r="M109" s="45"/>
    </row>
    <row r="110" spans="2:13" s="16" customFormat="1" ht="14.25" x14ac:dyDescent="0.2">
      <c r="B110" s="42"/>
      <c r="C110" s="42"/>
      <c r="D110" s="42"/>
      <c r="E110" s="43"/>
      <c r="F110" s="53"/>
      <c r="G110" s="44"/>
      <c r="H110" s="37"/>
      <c r="I110" s="37"/>
      <c r="J110" s="45"/>
      <c r="K110" s="38"/>
      <c r="L110" s="38"/>
      <c r="M110" s="45"/>
    </row>
    <row r="111" spans="2:13" s="16" customFormat="1" ht="14.25" x14ac:dyDescent="0.2">
      <c r="B111" s="42"/>
      <c r="C111" s="42"/>
      <c r="D111" s="42"/>
      <c r="E111" s="43"/>
      <c r="F111" s="53"/>
      <c r="G111" s="44"/>
      <c r="H111" s="37"/>
      <c r="I111" s="37"/>
      <c r="J111" s="45"/>
      <c r="K111" s="38"/>
      <c r="L111" s="38"/>
      <c r="M111" s="45"/>
    </row>
    <row r="112" spans="2:13" s="16" customFormat="1" ht="14.25" x14ac:dyDescent="0.2">
      <c r="C112" s="18"/>
      <c r="D112" s="19"/>
      <c r="F112" s="54"/>
      <c r="J112" s="20"/>
      <c r="K112" s="31"/>
      <c r="M112" s="45"/>
    </row>
    <row r="113" spans="3:13" s="16" customFormat="1" ht="14.25" x14ac:dyDescent="0.2">
      <c r="C113" s="18"/>
      <c r="D113" s="19"/>
      <c r="F113" s="54"/>
      <c r="J113" s="20"/>
      <c r="K113" s="31"/>
    </row>
    <row r="114" spans="3:13" s="16" customFormat="1" ht="14.25" x14ac:dyDescent="0.2">
      <c r="C114" s="18"/>
      <c r="D114" s="19"/>
      <c r="F114" s="54"/>
      <c r="J114" s="20"/>
      <c r="K114" s="31"/>
    </row>
    <row r="115" spans="3:13" s="16" customFormat="1" ht="14.25" x14ac:dyDescent="0.2">
      <c r="C115" s="18"/>
      <c r="D115" s="19"/>
      <c r="F115" s="54"/>
      <c r="J115" s="20"/>
      <c r="K115" s="31"/>
    </row>
    <row r="116" spans="3:13" s="16" customFormat="1" ht="14.25" x14ac:dyDescent="0.2">
      <c r="C116" s="18"/>
      <c r="D116" s="19"/>
      <c r="F116" s="54"/>
      <c r="J116" s="20"/>
      <c r="K116" s="31"/>
    </row>
    <row r="117" spans="3:13" s="16" customFormat="1" ht="14.25" x14ac:dyDescent="0.2">
      <c r="C117" s="18"/>
      <c r="D117" s="19"/>
      <c r="F117" s="54"/>
      <c r="J117" s="20"/>
      <c r="K117" s="31"/>
    </row>
    <row r="118" spans="3:13" s="16" customFormat="1" ht="14.25" x14ac:dyDescent="0.2">
      <c r="C118" s="18"/>
      <c r="D118" s="19"/>
      <c r="F118" s="54"/>
      <c r="J118" s="20"/>
      <c r="K118" s="31"/>
    </row>
    <row r="119" spans="3:13" x14ac:dyDescent="0.25">
      <c r="M119" s="16"/>
    </row>
  </sheetData>
  <mergeCells count="3">
    <mergeCell ref="B51:N51"/>
    <mergeCell ref="B1:M1"/>
    <mergeCell ref="B85:M85"/>
  </mergeCells>
  <pageMargins left="0.7" right="0.7" top="0.75" bottom="0.75" header="0.3" footer="0.3"/>
  <pageSetup paperSize="9"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Foglio1</vt:lpstr>
      <vt:lpstr>Foglio1!Area_stampa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Rizzi</dc:creator>
  <cp:lastModifiedBy>Angelica Ballone</cp:lastModifiedBy>
  <cp:lastPrinted>2022-02-22T14:45:06Z</cp:lastPrinted>
  <dcterms:created xsi:type="dcterms:W3CDTF">2021-10-04T12:06:19Z</dcterms:created>
  <dcterms:modified xsi:type="dcterms:W3CDTF">2026-02-18T15:34:34Z</dcterms:modified>
</cp:coreProperties>
</file>