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murtas\Desktop\"/>
    </mc:Choice>
  </mc:AlternateContent>
  <xr:revisionPtr revIDLastSave="0" documentId="13_ncr:1_{7A35A0B3-04AF-4498-B5FD-017F665E9821}" xr6:coauthVersionLast="47" xr6:coauthVersionMax="47" xr10:uidLastSave="{00000000-0000-0000-0000-000000000000}"/>
  <bookViews>
    <workbookView xWindow="-120" yWindow="-120" windowWidth="24240" windowHeight="13020" xr2:uid="{F4FF81AA-8D7B-4231-9CFE-3F00D8788DD1}"/>
  </bookViews>
  <sheets>
    <sheet name="Foglio1" sheetId="1" r:id="rId1"/>
  </sheets>
  <definedNames>
    <definedName name="_xlnm.Print_Area" localSheetId="0">Foglio1!$A$1:$H$21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7" i="1" l="1"/>
  <c r="H14" i="1"/>
  <c r="H13" i="1"/>
  <c r="H8" i="1"/>
  <c r="H7" i="1"/>
  <c r="H6" i="1"/>
  <c r="H5" i="1"/>
  <c r="G19" i="1"/>
  <c r="G18" i="1"/>
  <c r="G17" i="1"/>
  <c r="G16" i="1"/>
  <c r="G15" i="1"/>
  <c r="G14" i="1"/>
  <c r="G13" i="1"/>
  <c r="G12" i="1"/>
  <c r="G11" i="1"/>
  <c r="G10" i="1"/>
  <c r="G9" i="1"/>
  <c r="G5" i="1"/>
</calcChain>
</file>

<file path=xl/sharedStrings.xml><?xml version="1.0" encoding="utf-8"?>
<sst xmlns="http://schemas.openxmlformats.org/spreadsheetml/2006/main" count="115" uniqueCount="52">
  <si>
    <t>Cognome</t>
  </si>
  <si>
    <t xml:space="preserve">Carica </t>
  </si>
  <si>
    <t>Atti di Nomina</t>
  </si>
  <si>
    <t>Nome</t>
  </si>
  <si>
    <t xml:space="preserve">Durata dell'incarico </t>
  </si>
  <si>
    <t>Curriculum Vitae</t>
  </si>
  <si>
    <t>Milanese</t>
  </si>
  <si>
    <t xml:space="preserve">Maria Cristina </t>
  </si>
  <si>
    <t>Gedda</t>
  </si>
  <si>
    <t>Gabriella Maria Rosanina</t>
  </si>
  <si>
    <t>Colarelli</t>
  </si>
  <si>
    <t>Andrea</t>
  </si>
  <si>
    <t>Giordano</t>
  </si>
  <si>
    <t>Paolo</t>
  </si>
  <si>
    <t>Presidente</t>
  </si>
  <si>
    <t xml:space="preserve">Vice presidente </t>
  </si>
  <si>
    <t>Tesoriere</t>
  </si>
  <si>
    <t xml:space="preserve">Segretario </t>
  </si>
  <si>
    <t>Ariolfo</t>
  </si>
  <si>
    <t>Ilaria</t>
  </si>
  <si>
    <t>Castelli</t>
  </si>
  <si>
    <t>Manuela</t>
  </si>
  <si>
    <t>Cavallari</t>
  </si>
  <si>
    <t>Fazzalari</t>
  </si>
  <si>
    <t>Walter</t>
  </si>
  <si>
    <t>Forestiero</t>
  </si>
  <si>
    <t>Gian Luca</t>
  </si>
  <si>
    <t>Gaveglio</t>
  </si>
  <si>
    <t>Ingaramo</t>
  </si>
  <si>
    <t>Roberta</t>
  </si>
  <si>
    <t>Jaeger</t>
  </si>
  <si>
    <t>Peter Philipp Neopomuk</t>
  </si>
  <si>
    <t>Michela</t>
  </si>
  <si>
    <t>Morbelli</t>
  </si>
  <si>
    <t>Erika</t>
  </si>
  <si>
    <t>Pomatto</t>
  </si>
  <si>
    <t>Gianbattista</t>
  </si>
  <si>
    <t>Consigliere</t>
  </si>
  <si>
    <t>2021-2025</t>
  </si>
  <si>
    <t>SCARICA IL CV</t>
  </si>
  <si>
    <t xml:space="preserve">anno 2024 </t>
  </si>
  <si>
    <t>Lageard</t>
  </si>
  <si>
    <t xml:space="preserve">Dichiarazioni ex art. 20 D. Lgs 39/2013 </t>
  </si>
  <si>
    <t>ATTO DI NOMINA</t>
  </si>
  <si>
    <t>Dichiarazioni ex art. 14 c.1 lett. F) D. Lgs 33/2013</t>
  </si>
  <si>
    <t>Dichiarazioni ex art. 14 c.1 lett. D) e lett. E) D. Lgs 33/2013</t>
  </si>
  <si>
    <t>Mancato consenso coniuge e parenti dichiarazioni ex art. 14 c. 1 lett. F) D. Lgs 33/2013</t>
  </si>
  <si>
    <t>dichiarazione</t>
  </si>
  <si>
    <t>agg. 11/04/2025</t>
  </si>
  <si>
    <t>Compensi connessi alla carica (euro) ex art. 14 c.1 lett C) D. Lgs 33/2013</t>
  </si>
  <si>
    <t>Rimborsi per viaggi di servizio e missioni (euro) ex art. 14 c.1 lett. C) D. Lgs 33/2013</t>
  </si>
  <si>
    <t>Titolari di incarichi di amministrazione, di direzione o di governo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</si>
</sst>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Calibri"/>
      <family val="2"/>
      <scheme val="minor"/>
    </font>
    <font>
      <sz val="11"/>
      <color theme="1"/>
      <name val="Clan Offc Narrow Medium"/>
      <family val="2"/>
    </font>
    <font>
      <sz val="14"/>
      <color theme="1"/>
      <name val="Clan SC Offc Narrow Medium"/>
      <family val="2"/>
    </font>
    <font>
      <sz val="11"/>
      <color theme="1"/>
      <name val="Clan Offc Narrow Book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"/>
      <name val="Clan Offc Narrow Medium"/>
      <family val="2"/>
    </font>
    <font>
      <sz val="14"/>
      <color theme="1"/>
      <name val="Clan Offc Narrow Medium"/>
      <family val="2"/>
    </font>
    <font>
      <sz val="11"/>
      <name val="Calibri"/>
      <family val="2"/>
      <scheme val="minor"/>
    </font>
    <font>
      <sz val="11"/>
      <name val="Clan Offc Narrow Medium"/>
      <family val="2"/>
    </font>
    <font>
      <u/>
      <sz val="11"/>
      <name val="Calibri"/>
      <family val="2"/>
      <scheme val="minor"/>
    </font>
    <font>
      <sz val="10"/>
      <color theme="1"/>
      <name val="Clan SC Offc Narrow Medium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2">
    <xf numFmtId="0" fontId="0" fillId="0" borderId="0" xfId="0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3" fillId="0" borderId="4" xfId="0" applyFont="1" applyBorder="1"/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wrapText="1"/>
    </xf>
    <xf numFmtId="4" fontId="1" fillId="0" borderId="1" xfId="0" applyNumberFormat="1" applyFont="1" applyBorder="1" applyAlignment="1">
      <alignment wrapText="1"/>
    </xf>
    <xf numFmtId="4" fontId="3" fillId="0" borderId="1" xfId="0" applyNumberFormat="1" applyFont="1" applyBorder="1"/>
    <xf numFmtId="4" fontId="0" fillId="0" borderId="0" xfId="0" applyNumberFormat="1"/>
    <xf numFmtId="0" fontId="3" fillId="0" borderId="8" xfId="0" applyFont="1" applyBorder="1"/>
    <xf numFmtId="4" fontId="3" fillId="0" borderId="9" xfId="0" applyNumberFormat="1" applyFont="1" applyBorder="1"/>
    <xf numFmtId="4" fontId="3" fillId="0" borderId="10" xfId="0" applyNumberFormat="1" applyFont="1" applyBorder="1"/>
    <xf numFmtId="0" fontId="1" fillId="0" borderId="5" xfId="0" applyFont="1" applyBorder="1" applyAlignment="1">
      <alignment wrapText="1"/>
    </xf>
    <xf numFmtId="0" fontId="6" fillId="0" borderId="1" xfId="1" applyFont="1" applyBorder="1" applyAlignment="1">
      <alignment vertical="top" wrapText="1"/>
    </xf>
    <xf numFmtId="0" fontId="6" fillId="0" borderId="4" xfId="1" applyFont="1" applyBorder="1" applyAlignment="1">
      <alignment vertical="top" wrapText="1"/>
    </xf>
    <xf numFmtId="0" fontId="2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3" fillId="0" borderId="12" xfId="0" applyFont="1" applyBorder="1"/>
    <xf numFmtId="0" fontId="7" fillId="0" borderId="13" xfId="0" applyFont="1" applyBorder="1" applyAlignment="1">
      <alignment horizontal="center"/>
    </xf>
    <xf numFmtId="4" fontId="0" fillId="0" borderId="13" xfId="0" applyNumberFormat="1" applyBorder="1"/>
    <xf numFmtId="0" fontId="8" fillId="0" borderId="0" xfId="0" applyFont="1"/>
    <xf numFmtId="0" fontId="9" fillId="0" borderId="1" xfId="0" applyFont="1" applyBorder="1" applyAlignment="1">
      <alignment wrapText="1"/>
    </xf>
    <xf numFmtId="0" fontId="10" fillId="0" borderId="1" xfId="1" applyFont="1" applyBorder="1"/>
    <xf numFmtId="0" fontId="8" fillId="0" borderId="1" xfId="0" applyFont="1" applyBorder="1"/>
    <xf numFmtId="0" fontId="9" fillId="0" borderId="5" xfId="0" applyFont="1" applyBorder="1" applyAlignment="1">
      <alignment wrapText="1"/>
    </xf>
    <xf numFmtId="0" fontId="11" fillId="0" borderId="11" xfId="0" applyFont="1" applyBorder="1" applyAlignment="1">
      <alignment horizontal="left"/>
    </xf>
    <xf numFmtId="0" fontId="6" fillId="0" borderId="5" xfId="1" applyFont="1" applyBorder="1" applyAlignment="1">
      <alignment horizontal="center" vertical="center" wrapText="1"/>
    </xf>
    <xf numFmtId="0" fontId="6" fillId="0" borderId="6" xfId="1" applyFont="1" applyBorder="1" applyAlignment="1">
      <alignment horizontal="center" vertical="center" wrapText="1"/>
    </xf>
    <xf numFmtId="0" fontId="6" fillId="0" borderId="7" xfId="1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/>
    </xf>
    <xf numFmtId="0" fontId="2" fillId="0" borderId="0" xfId="0" applyFont="1" applyAlignment="1">
      <alignment horizontal="center"/>
    </xf>
  </cellXfs>
  <cellStyles count="2">
    <cellStyle name="Collegamento ipertestuale" xfId="1" builtinId="8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oato.it/wp-content/uploads/2023/08/CV-JAEGER.pdf" TargetMode="External"/><Relationship Id="rId18" Type="http://schemas.openxmlformats.org/officeDocument/2006/relationships/hyperlink" Target="https://www.oato.it/wp-content/uploads/2025/04/Castelli-Manuela_dich-altre-cariche.pdf" TargetMode="External"/><Relationship Id="rId26" Type="http://schemas.openxmlformats.org/officeDocument/2006/relationships/hyperlink" Target="https://www.oato.it/wp-content/uploads/2025/04/Ingaramo-Roberta_dich-incompatibilita.pdf" TargetMode="External"/><Relationship Id="rId39" Type="http://schemas.openxmlformats.org/officeDocument/2006/relationships/hyperlink" Target="https://www.oato.it/wp-content/uploads/2025/04/Milanese-Maria-Cristina_dich-altre-cariche.pdf" TargetMode="External"/><Relationship Id="rId21" Type="http://schemas.openxmlformats.org/officeDocument/2006/relationships/hyperlink" Target="https://www.oato.it/wp-content/uploads/2025/04/Lageard-Michela_dich-altre-cariche.pdf" TargetMode="External"/><Relationship Id="rId34" Type="http://schemas.openxmlformats.org/officeDocument/2006/relationships/hyperlink" Target="https://www.oato.it/wp-content/uploads/2025/04/GEDDA_modello-2-dich-altre-cariche.pdf" TargetMode="External"/><Relationship Id="rId7" Type="http://schemas.openxmlformats.org/officeDocument/2006/relationships/hyperlink" Target="https://www.oato.it/wp-content/uploads/2023/08/CV-CASTELLI.pdf" TargetMode="External"/><Relationship Id="rId2" Type="http://schemas.openxmlformats.org/officeDocument/2006/relationships/hyperlink" Target="https://www.oato.it/wp-content/uploads/2023/08/CV-MILANESE.pdf" TargetMode="External"/><Relationship Id="rId16" Type="http://schemas.openxmlformats.org/officeDocument/2006/relationships/hyperlink" Target="https://www.oato.it/wp-content/uploads/2023/08/CV-POMATTO.pdf" TargetMode="External"/><Relationship Id="rId20" Type="http://schemas.openxmlformats.org/officeDocument/2006/relationships/hyperlink" Target="https://www.oato.it/wp-content/uploads/2025/04/Jaeger-Pter_dichiarazione-altre-cariche.pdf" TargetMode="External"/><Relationship Id="rId29" Type="http://schemas.openxmlformats.org/officeDocument/2006/relationships/hyperlink" Target="https://www.oato.it/wp-content/uploads/2025/04/Ingaramo-Roberta-CU.pd" TargetMode="External"/><Relationship Id="rId41" Type="http://schemas.openxmlformats.org/officeDocument/2006/relationships/printerSettings" Target="../printerSettings/printerSettings1.bin"/><Relationship Id="rId1" Type="http://schemas.openxmlformats.org/officeDocument/2006/relationships/hyperlink" Target="https://www.oato.it/wp-content/uploads/2023/08/verbale15_23giugno2021_insediamento-Consiglio.pdf" TargetMode="External"/><Relationship Id="rId6" Type="http://schemas.openxmlformats.org/officeDocument/2006/relationships/hyperlink" Target="https://www.oato.it/wp-content/uploads/2023/08/CV-ARIOLFO.pdf" TargetMode="External"/><Relationship Id="rId11" Type="http://schemas.openxmlformats.org/officeDocument/2006/relationships/hyperlink" Target="https://www.oato.it/wp-content/uploads/2023/08/CV-GAVEGLIO.pdf" TargetMode="External"/><Relationship Id="rId24" Type="http://schemas.openxmlformats.org/officeDocument/2006/relationships/hyperlink" Target="https://www.oato.it/wp-content/uploads/2025/04/Castelli-Manuela_dich-incompatibilita.pdf" TargetMode="External"/><Relationship Id="rId32" Type="http://schemas.openxmlformats.org/officeDocument/2006/relationships/hyperlink" Target="https://www.oato.it/wp-content/uploads/2025/04/Castelli-Manuela_mancato-consenso_-coniuge_parenti.pdf" TargetMode="External"/><Relationship Id="rId37" Type="http://schemas.openxmlformats.org/officeDocument/2006/relationships/hyperlink" Target="https://www.oato.it/wp-content/uploads/2025/04/GEDDA_modello4-mancato-consenso-coniuge.pdf" TargetMode="External"/><Relationship Id="rId40" Type="http://schemas.openxmlformats.org/officeDocument/2006/relationships/hyperlink" Target="https://www.oato.it/wp-content/uploads/2025/04/modello-1_dich-incompatibilita_firm.pdf" TargetMode="External"/><Relationship Id="rId5" Type="http://schemas.openxmlformats.org/officeDocument/2006/relationships/hyperlink" Target="https://www.oato.it/wp-content/uploads/2023/08/CV-GIORDANO.pdf" TargetMode="External"/><Relationship Id="rId15" Type="http://schemas.openxmlformats.org/officeDocument/2006/relationships/hyperlink" Target="https://www.oato.it/wp-content/uploads/2023/08/CV-MORBELLI.pdf" TargetMode="External"/><Relationship Id="rId23" Type="http://schemas.openxmlformats.org/officeDocument/2006/relationships/hyperlink" Target="https://www.oato.it/wp-content/uploads/2025/04/Colarelli-Andrea_dich-incompatibilita-firmata.pdf" TargetMode="External"/><Relationship Id="rId28" Type="http://schemas.openxmlformats.org/officeDocument/2006/relationships/hyperlink" Target="https://www.oato.it/wp-content/uploads/2025/04/Legeard-Michela_dich-incompatibilita.pdf" TargetMode="External"/><Relationship Id="rId36" Type="http://schemas.openxmlformats.org/officeDocument/2006/relationships/hyperlink" Target="https://www.oato.it/wp-content/uploads/2025/04/GEDDA_modello3-dich-patrimoniale.pdf" TargetMode="External"/><Relationship Id="rId10" Type="http://schemas.openxmlformats.org/officeDocument/2006/relationships/hyperlink" Target="https://www.oato.it/wp-content/uploads/2023/08/CV-FORESTIERO.pdf" TargetMode="External"/><Relationship Id="rId19" Type="http://schemas.openxmlformats.org/officeDocument/2006/relationships/hyperlink" Target="https://www.oato.it/wp-content/uploads/2025/04/Ingaramo-Roberta_dich-altre-cariche.pdf" TargetMode="External"/><Relationship Id="rId31" Type="http://schemas.openxmlformats.org/officeDocument/2006/relationships/hyperlink" Target="https://www.oato.it/wp-content/uploads/2025/04/Milanese-Maria-Cristina_mancato-consenso_-coniuge_parenti.pdf" TargetMode="External"/><Relationship Id="rId4" Type="http://schemas.openxmlformats.org/officeDocument/2006/relationships/hyperlink" Target="https://www.oato.it/wp-content/uploads/2023/08/CV-COLARELLI.pdf" TargetMode="External"/><Relationship Id="rId9" Type="http://schemas.openxmlformats.org/officeDocument/2006/relationships/hyperlink" Target="https://www.oato.it/wp-content/uploads/2023/08/CV-FAZZALARI.pdf" TargetMode="External"/><Relationship Id="rId14" Type="http://schemas.openxmlformats.org/officeDocument/2006/relationships/hyperlink" Target="https://www.oato.it/wp-content/uploads/2023/08/CV-LAGEARD.pdf" TargetMode="External"/><Relationship Id="rId22" Type="http://schemas.openxmlformats.org/officeDocument/2006/relationships/hyperlink" Target="https://www.oato.it/wp-content/uploads/2025/04/Milanese-Maria-Cristina_dich-incompatibilita.pdf" TargetMode="External"/><Relationship Id="rId27" Type="http://schemas.openxmlformats.org/officeDocument/2006/relationships/hyperlink" Target="https://www.oato.it/wp-content/uploads/2025/04/Jaeger-Pter_dichiarazione-assenza-incompatibillita.pdf" TargetMode="External"/><Relationship Id="rId30" Type="http://schemas.openxmlformats.org/officeDocument/2006/relationships/hyperlink" Target="https://www.oato.it/wp-content/uploads/2025/04/Lageard-Michela_UNICO-2024.pdf" TargetMode="External"/><Relationship Id="rId35" Type="http://schemas.openxmlformats.org/officeDocument/2006/relationships/hyperlink" Target="https://www.oato.it/wp-content/uploads/2025/04/GEDDA_modello1-dich-incompatibilita-1.pdf" TargetMode="External"/><Relationship Id="rId8" Type="http://schemas.openxmlformats.org/officeDocument/2006/relationships/hyperlink" Target="https://www.oato.it/wp-content/uploads/2023/08/CV-CAVALLARI.pdf" TargetMode="External"/><Relationship Id="rId3" Type="http://schemas.openxmlformats.org/officeDocument/2006/relationships/hyperlink" Target="https://www.oato.it/wp-content/uploads/2023/08/CV-GEDDA.pdf" TargetMode="External"/><Relationship Id="rId12" Type="http://schemas.openxmlformats.org/officeDocument/2006/relationships/hyperlink" Target="https://www.oato.it/wp-content/uploads/2023/08/CV-INGARAMO.pdf" TargetMode="External"/><Relationship Id="rId17" Type="http://schemas.openxmlformats.org/officeDocument/2006/relationships/hyperlink" Target="https://www.oato.it/wp-content/uploads/2025/04/Colarelli-Andrea_dich-altre-cariche-firmato.pdf" TargetMode="External"/><Relationship Id="rId25" Type="http://schemas.openxmlformats.org/officeDocument/2006/relationships/hyperlink" Target="https://www.oato.it/wp-content/uploads/2025/04/Forestiero-Gianluca_dichiarazione-assenza-incompatibilita.pdf" TargetMode="External"/><Relationship Id="rId33" Type="http://schemas.openxmlformats.org/officeDocument/2006/relationships/hyperlink" Target="https://www.oato.it/wp-content/uploads/2025/04/Ingaramo-Roberta_mancato-consenso_-coniuge_parenti.pdf" TargetMode="External"/><Relationship Id="rId38" Type="http://schemas.openxmlformats.org/officeDocument/2006/relationships/hyperlink" Target="https://www.oato.it/wp-content/uploads/2025/04/modello-2_dich-altre-cariche_firm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32AA35-F454-4827-B0FB-1503CCF59D46}">
  <sheetPr>
    <pageSetUpPr fitToPage="1"/>
  </sheetPr>
  <dimension ref="A1:L31"/>
  <sheetViews>
    <sheetView tabSelected="1" topLeftCell="A4" zoomScaleNormal="100" workbookViewId="0">
      <selection activeCell="O14" sqref="O14"/>
    </sheetView>
  </sheetViews>
  <sheetFormatPr defaultRowHeight="15"/>
  <cols>
    <col min="1" max="1" width="12.7109375" customWidth="1"/>
    <col min="2" max="2" width="24.7109375" customWidth="1"/>
    <col min="3" max="3" width="15.42578125" customWidth="1"/>
    <col min="4" max="4" width="16.7109375" customWidth="1"/>
    <col min="5" max="5" width="12.7109375" customWidth="1"/>
    <col min="6" max="6" width="21.28515625" customWidth="1"/>
    <col min="7" max="7" width="11.7109375" style="9" customWidth="1"/>
    <col min="8" max="8" width="11.85546875" style="20" customWidth="1"/>
    <col min="9" max="9" width="15.42578125" style="21" customWidth="1"/>
    <col min="10" max="11" width="15.5703125" style="21" customWidth="1"/>
    <col min="12" max="12" width="15.7109375" customWidth="1"/>
    <col min="13" max="13" width="8.85546875" customWidth="1"/>
  </cols>
  <sheetData>
    <row r="1" spans="1:12" ht="18">
      <c r="A1" s="30" t="s">
        <v>51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</row>
    <row r="2" spans="1:12" ht="18">
      <c r="A2" s="17"/>
      <c r="B2" s="17"/>
      <c r="C2" s="17"/>
      <c r="D2" s="17"/>
      <c r="E2" s="17"/>
      <c r="F2" s="17"/>
      <c r="G2" s="17"/>
      <c r="H2" s="19"/>
    </row>
    <row r="3" spans="1:12" ht="18">
      <c r="A3" s="30" t="s">
        <v>40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</row>
    <row r="4" spans="1:12" ht="129">
      <c r="A4" s="6" t="s">
        <v>0</v>
      </c>
      <c r="B4" s="5" t="s">
        <v>3</v>
      </c>
      <c r="C4" s="5" t="s">
        <v>1</v>
      </c>
      <c r="D4" s="5" t="s">
        <v>2</v>
      </c>
      <c r="E4" s="5" t="s">
        <v>4</v>
      </c>
      <c r="F4" s="13" t="s">
        <v>5</v>
      </c>
      <c r="G4" s="7" t="s">
        <v>49</v>
      </c>
      <c r="H4" s="7" t="s">
        <v>50</v>
      </c>
      <c r="I4" s="22" t="s">
        <v>45</v>
      </c>
      <c r="J4" s="22" t="s">
        <v>42</v>
      </c>
      <c r="K4" s="25" t="s">
        <v>44</v>
      </c>
      <c r="L4" s="22" t="s">
        <v>46</v>
      </c>
    </row>
    <row r="5" spans="1:12">
      <c r="A5" s="2" t="s">
        <v>6</v>
      </c>
      <c r="B5" s="1" t="s">
        <v>7</v>
      </c>
      <c r="C5" s="1" t="s">
        <v>14</v>
      </c>
      <c r="D5" s="27" t="s">
        <v>43</v>
      </c>
      <c r="E5" s="10" t="s">
        <v>38</v>
      </c>
      <c r="F5" s="14" t="s">
        <v>39</v>
      </c>
      <c r="G5" s="11">
        <f>14500</f>
        <v>14500</v>
      </c>
      <c r="H5" s="8">
        <f>1850+445.6</f>
        <v>2295.6</v>
      </c>
      <c r="I5" s="23" t="s">
        <v>47</v>
      </c>
      <c r="J5" s="23" t="s">
        <v>47</v>
      </c>
      <c r="K5" s="24"/>
      <c r="L5" s="23" t="s">
        <v>47</v>
      </c>
    </row>
    <row r="6" spans="1:12">
      <c r="A6" s="2" t="s">
        <v>8</v>
      </c>
      <c r="B6" s="1" t="s">
        <v>9</v>
      </c>
      <c r="C6" s="1" t="s">
        <v>15</v>
      </c>
      <c r="D6" s="28"/>
      <c r="E6" s="10" t="s">
        <v>38</v>
      </c>
      <c r="F6" s="14" t="s">
        <v>39</v>
      </c>
      <c r="G6" s="11">
        <v>10950</v>
      </c>
      <c r="H6" s="8">
        <f>680+10.8</f>
        <v>690.8</v>
      </c>
      <c r="I6" s="23" t="s">
        <v>47</v>
      </c>
      <c r="J6" s="23" t="s">
        <v>47</v>
      </c>
      <c r="K6" s="23" t="s">
        <v>47</v>
      </c>
      <c r="L6" s="23" t="s">
        <v>47</v>
      </c>
    </row>
    <row r="7" spans="1:12">
      <c r="A7" s="2" t="s">
        <v>10</v>
      </c>
      <c r="B7" s="1" t="s">
        <v>11</v>
      </c>
      <c r="C7" s="1" t="s">
        <v>16</v>
      </c>
      <c r="D7" s="28"/>
      <c r="E7" s="10" t="s">
        <v>38</v>
      </c>
      <c r="F7" s="14" t="s">
        <v>39</v>
      </c>
      <c r="G7" s="11">
        <v>10950</v>
      </c>
      <c r="H7" s="8">
        <f>750+355.04</f>
        <v>1105.04</v>
      </c>
      <c r="I7" s="23" t="s">
        <v>47</v>
      </c>
      <c r="J7" s="23" t="s">
        <v>47</v>
      </c>
      <c r="K7" s="24"/>
      <c r="L7" s="24"/>
    </row>
    <row r="8" spans="1:12">
      <c r="A8" s="2" t="s">
        <v>12</v>
      </c>
      <c r="B8" s="1" t="s">
        <v>13</v>
      </c>
      <c r="C8" s="1" t="s">
        <v>17</v>
      </c>
      <c r="D8" s="28"/>
      <c r="E8" s="10" t="s">
        <v>38</v>
      </c>
      <c r="F8" s="14" t="s">
        <v>39</v>
      </c>
      <c r="G8" s="11">
        <v>10950</v>
      </c>
      <c r="H8" s="8">
        <f>360+72</f>
        <v>432</v>
      </c>
      <c r="I8" s="24"/>
      <c r="J8" s="24"/>
      <c r="K8" s="24"/>
      <c r="L8" s="24"/>
    </row>
    <row r="9" spans="1:12">
      <c r="A9" s="2" t="s">
        <v>18</v>
      </c>
      <c r="B9" s="1" t="s">
        <v>19</v>
      </c>
      <c r="C9" s="1" t="s">
        <v>37</v>
      </c>
      <c r="D9" s="28"/>
      <c r="E9" s="10" t="s">
        <v>38</v>
      </c>
      <c r="F9" s="14" t="s">
        <v>39</v>
      </c>
      <c r="G9" s="11">
        <f>1540+1380</f>
        <v>2920</v>
      </c>
      <c r="H9" s="8">
        <v>500</v>
      </c>
      <c r="I9" s="24"/>
      <c r="J9" s="24"/>
      <c r="K9" s="24"/>
      <c r="L9" s="24"/>
    </row>
    <row r="10" spans="1:12">
      <c r="A10" s="2" t="s">
        <v>20</v>
      </c>
      <c r="B10" s="1" t="s">
        <v>21</v>
      </c>
      <c r="C10" s="1" t="s">
        <v>37</v>
      </c>
      <c r="D10" s="28"/>
      <c r="E10" s="10" t="s">
        <v>38</v>
      </c>
      <c r="F10" s="14" t="s">
        <v>39</v>
      </c>
      <c r="G10" s="11">
        <f>920+1440</f>
        <v>2360</v>
      </c>
      <c r="H10" s="8">
        <v>150</v>
      </c>
      <c r="I10" s="23" t="s">
        <v>47</v>
      </c>
      <c r="J10" s="23" t="s">
        <v>47</v>
      </c>
      <c r="K10" s="24"/>
      <c r="L10" s="23" t="s">
        <v>47</v>
      </c>
    </row>
    <row r="11" spans="1:12">
      <c r="A11" s="2" t="s">
        <v>22</v>
      </c>
      <c r="B11" s="1" t="s">
        <v>11</v>
      </c>
      <c r="C11" s="1" t="s">
        <v>37</v>
      </c>
      <c r="D11" s="28"/>
      <c r="E11" s="10" t="s">
        <v>38</v>
      </c>
      <c r="F11" s="14" t="s">
        <v>39</v>
      </c>
      <c r="G11" s="11">
        <f>780+600</f>
        <v>1380</v>
      </c>
      <c r="H11" s="8">
        <v>7.22</v>
      </c>
      <c r="I11" s="24"/>
      <c r="J11" s="24"/>
      <c r="K11" s="24"/>
      <c r="L11" s="24"/>
    </row>
    <row r="12" spans="1:12">
      <c r="A12" s="2" t="s">
        <v>23</v>
      </c>
      <c r="B12" s="1" t="s">
        <v>24</v>
      </c>
      <c r="C12" s="1" t="s">
        <v>37</v>
      </c>
      <c r="D12" s="28"/>
      <c r="E12" s="10" t="s">
        <v>38</v>
      </c>
      <c r="F12" s="14" t="s">
        <v>39</v>
      </c>
      <c r="G12" s="11">
        <f>1140+1160</f>
        <v>2300</v>
      </c>
      <c r="H12" s="8">
        <v>300</v>
      </c>
      <c r="I12" s="24"/>
      <c r="J12" s="24"/>
      <c r="K12" s="24"/>
      <c r="L12" s="24"/>
    </row>
    <row r="13" spans="1:12">
      <c r="A13" s="2" t="s">
        <v>25</v>
      </c>
      <c r="B13" s="1" t="s">
        <v>26</v>
      </c>
      <c r="C13" s="1" t="s">
        <v>37</v>
      </c>
      <c r="D13" s="28"/>
      <c r="E13" s="10" t="s">
        <v>38</v>
      </c>
      <c r="F13" s="14" t="s">
        <v>39</v>
      </c>
      <c r="G13" s="11">
        <f>1460+1520</f>
        <v>2980</v>
      </c>
      <c r="H13" s="8">
        <f>250+35.91</f>
        <v>285.90999999999997</v>
      </c>
      <c r="I13" s="24"/>
      <c r="J13" s="23" t="s">
        <v>47</v>
      </c>
      <c r="K13" s="24"/>
      <c r="L13" s="24"/>
    </row>
    <row r="14" spans="1:12">
      <c r="A14" s="2" t="s">
        <v>27</v>
      </c>
      <c r="B14" s="1" t="s">
        <v>11</v>
      </c>
      <c r="C14" s="1" t="s">
        <v>37</v>
      </c>
      <c r="D14" s="28"/>
      <c r="E14" s="10" t="s">
        <v>38</v>
      </c>
      <c r="F14" s="14" t="s">
        <v>39</v>
      </c>
      <c r="G14" s="11">
        <f>1600+1380</f>
        <v>2980</v>
      </c>
      <c r="H14" s="8">
        <f>650+84.3</f>
        <v>734.3</v>
      </c>
      <c r="I14" s="23" t="s">
        <v>47</v>
      </c>
      <c r="J14" s="23" t="s">
        <v>47</v>
      </c>
      <c r="K14" s="24"/>
      <c r="L14" s="24"/>
    </row>
    <row r="15" spans="1:12">
      <c r="A15" s="2" t="s">
        <v>28</v>
      </c>
      <c r="B15" s="1" t="s">
        <v>29</v>
      </c>
      <c r="C15" s="1" t="s">
        <v>37</v>
      </c>
      <c r="D15" s="28"/>
      <c r="E15" s="10" t="s">
        <v>38</v>
      </c>
      <c r="F15" s="14" t="s">
        <v>39</v>
      </c>
      <c r="G15" s="11">
        <f>1460+1160</f>
        <v>2620</v>
      </c>
      <c r="H15" s="8">
        <v>600</v>
      </c>
      <c r="I15" s="23" t="s">
        <v>47</v>
      </c>
      <c r="J15" s="23" t="s">
        <v>47</v>
      </c>
      <c r="K15" s="23" t="s">
        <v>47</v>
      </c>
      <c r="L15" s="23" t="s">
        <v>47</v>
      </c>
    </row>
    <row r="16" spans="1:12">
      <c r="A16" s="2" t="s">
        <v>30</v>
      </c>
      <c r="B16" s="1" t="s">
        <v>31</v>
      </c>
      <c r="C16" s="1" t="s">
        <v>37</v>
      </c>
      <c r="D16" s="28"/>
      <c r="E16" s="10" t="s">
        <v>38</v>
      </c>
      <c r="F16" s="14" t="s">
        <v>39</v>
      </c>
      <c r="G16" s="11">
        <f>1180+1300</f>
        <v>2480</v>
      </c>
      <c r="H16" s="8">
        <v>250</v>
      </c>
      <c r="I16" s="23" t="s">
        <v>47</v>
      </c>
      <c r="J16" s="23" t="s">
        <v>47</v>
      </c>
      <c r="L16" s="24"/>
    </row>
    <row r="17" spans="1:12">
      <c r="A17" s="2" t="s">
        <v>41</v>
      </c>
      <c r="B17" s="1" t="s">
        <v>32</v>
      </c>
      <c r="C17" s="1" t="s">
        <v>37</v>
      </c>
      <c r="D17" s="28"/>
      <c r="E17" s="10" t="s">
        <v>38</v>
      </c>
      <c r="F17" s="14" t="s">
        <v>39</v>
      </c>
      <c r="G17" s="11">
        <f>1380+1240</f>
        <v>2620</v>
      </c>
      <c r="H17" s="8">
        <f>300+53.01</f>
        <v>353.01</v>
      </c>
      <c r="I17" s="23" t="s">
        <v>47</v>
      </c>
      <c r="J17" s="23" t="s">
        <v>47</v>
      </c>
      <c r="K17" s="23" t="s">
        <v>47</v>
      </c>
      <c r="L17" s="23"/>
    </row>
    <row r="18" spans="1:12">
      <c r="A18" s="2" t="s">
        <v>33</v>
      </c>
      <c r="B18" s="1" t="s">
        <v>34</v>
      </c>
      <c r="C18" s="1" t="s">
        <v>37</v>
      </c>
      <c r="D18" s="28"/>
      <c r="E18" s="10" t="s">
        <v>38</v>
      </c>
      <c r="F18" s="14" t="s">
        <v>39</v>
      </c>
      <c r="G18" s="11">
        <f>520+200</f>
        <v>720</v>
      </c>
      <c r="H18" s="8">
        <v>460</v>
      </c>
      <c r="I18" s="24"/>
      <c r="J18" s="24"/>
      <c r="K18" s="24"/>
      <c r="L18" s="24"/>
    </row>
    <row r="19" spans="1:12" ht="15.75" thickBot="1">
      <c r="A19" s="3" t="s">
        <v>35</v>
      </c>
      <c r="B19" s="4" t="s">
        <v>36</v>
      </c>
      <c r="C19" s="4" t="s">
        <v>37</v>
      </c>
      <c r="D19" s="29"/>
      <c r="E19" s="18" t="s">
        <v>38</v>
      </c>
      <c r="F19" s="15" t="s">
        <v>39</v>
      </c>
      <c r="G19" s="12">
        <f>1160+1100</f>
        <v>2260</v>
      </c>
      <c r="H19" s="8">
        <v>400</v>
      </c>
      <c r="I19" s="24"/>
      <c r="J19" s="24"/>
      <c r="K19" s="24"/>
      <c r="L19" s="24"/>
    </row>
    <row r="20" spans="1:12" ht="18">
      <c r="A20" s="26" t="s">
        <v>48</v>
      </c>
      <c r="B20" s="16"/>
      <c r="C20" s="16"/>
      <c r="D20" s="16"/>
      <c r="E20" s="16"/>
      <c r="F20" s="16"/>
      <c r="G20" s="16"/>
      <c r="H20" s="16"/>
    </row>
    <row r="21" spans="1:12" ht="18">
      <c r="A21" s="17"/>
      <c r="B21" s="17"/>
      <c r="C21" s="17"/>
      <c r="D21" s="17"/>
      <c r="E21" s="17"/>
      <c r="F21" s="17"/>
      <c r="G21" s="17"/>
      <c r="H21" s="17"/>
    </row>
    <row r="22" spans="1:12">
      <c r="H22" s="9"/>
    </row>
    <row r="23" spans="1:12">
      <c r="H23" s="9"/>
      <c r="L23" s="23"/>
    </row>
    <row r="24" spans="1:12">
      <c r="H24" s="9"/>
    </row>
    <row r="25" spans="1:12">
      <c r="H25" s="9"/>
    </row>
    <row r="26" spans="1:12">
      <c r="H26" s="9"/>
    </row>
    <row r="27" spans="1:12">
      <c r="H27" s="9"/>
    </row>
    <row r="28" spans="1:12">
      <c r="H28" s="9"/>
    </row>
    <row r="29" spans="1:12">
      <c r="H29" s="9"/>
    </row>
    <row r="30" spans="1:12">
      <c r="H30" s="9"/>
    </row>
    <row r="31" spans="1:12">
      <c r="H31" s="9"/>
    </row>
  </sheetData>
  <mergeCells count="3">
    <mergeCell ref="D5:D19"/>
    <mergeCell ref="A1:L1"/>
    <mergeCell ref="A3:L3"/>
  </mergeCells>
  <phoneticPr fontId="5" type="noConversion"/>
  <hyperlinks>
    <hyperlink ref="D5:D19" r:id="rId1" display="SCARICA L'ATTO DI NOMINA" xr:uid="{FC0F0D04-4F4D-44DB-BB99-577568E0668D}"/>
    <hyperlink ref="F5" r:id="rId2" xr:uid="{81F9F2DA-A1AA-46E9-B934-C45156EFA36B}"/>
    <hyperlink ref="F6" r:id="rId3" xr:uid="{3421AECC-2A07-4B27-8E81-A3DD1C1A9376}"/>
    <hyperlink ref="F7" r:id="rId4" xr:uid="{7D19F7DB-8A7C-429B-8131-DFBB0E5A14FC}"/>
    <hyperlink ref="F8" r:id="rId5" xr:uid="{DB7F702B-E45B-4513-9E97-FA195C915059}"/>
    <hyperlink ref="F9" r:id="rId6" xr:uid="{DB044106-2713-4427-B137-D880FF158016}"/>
    <hyperlink ref="F10" r:id="rId7" xr:uid="{383BD32D-C1B0-4B1A-999D-0F573906A622}"/>
    <hyperlink ref="F11" r:id="rId8" xr:uid="{69604B95-2FCF-43B5-923F-4AC37A17511C}"/>
    <hyperlink ref="F12" r:id="rId9" xr:uid="{A69B155D-BE26-4643-95AF-04FFCD8FC032}"/>
    <hyperlink ref="F13" r:id="rId10" xr:uid="{A5E4D46E-3B60-4A55-B2FF-73FB0AB60CFD}"/>
    <hyperlink ref="F14" r:id="rId11" xr:uid="{1687FF02-F1AC-4A98-882D-2CE81A7C983C}"/>
    <hyperlink ref="F15" r:id="rId12" xr:uid="{E7E8EB57-ADC6-4F62-B9A6-2B29EF91766F}"/>
    <hyperlink ref="F16" r:id="rId13" xr:uid="{11BC059D-937C-40BA-902F-8518B974510F}"/>
    <hyperlink ref="F17" r:id="rId14" xr:uid="{FBC34C48-8A78-473D-9BE0-558B706FFA26}"/>
    <hyperlink ref="F18" r:id="rId15" xr:uid="{308EDC8E-59BB-4114-A532-54646DAA37BF}"/>
    <hyperlink ref="F19" r:id="rId16" xr:uid="{B36D85C5-5FB6-4282-8E8D-FABEBFC3F71D}"/>
    <hyperlink ref="I7" r:id="rId17" xr:uid="{EB778888-9BEB-4DE0-80F0-6E7312FC62F2}"/>
    <hyperlink ref="I10" r:id="rId18" xr:uid="{EFF7C1CD-C1E4-45CE-B9B3-886BA8FE9CE1}"/>
    <hyperlink ref="I15" r:id="rId19" xr:uid="{99B28CD1-6D5A-4ED3-A134-0F035162E467}"/>
    <hyperlink ref="I16" r:id="rId20" xr:uid="{49F973D3-0E8E-48CD-8BC3-9DE6F12056EB}"/>
    <hyperlink ref="I17" r:id="rId21" xr:uid="{159CA663-0ECA-4B5E-A2E7-65CFA89C7921}"/>
    <hyperlink ref="J5" r:id="rId22" xr:uid="{8E49C693-446E-44FD-87B0-8FCEC2B95E77}"/>
    <hyperlink ref="J7" r:id="rId23" xr:uid="{83C95E60-B4C3-417F-AC36-C29C81084F24}"/>
    <hyperlink ref="J10" r:id="rId24" xr:uid="{48D0EF30-FDCA-4529-BDCE-2C25B411E7A9}"/>
    <hyperlink ref="J13" r:id="rId25" xr:uid="{71EC89F9-9D6E-434A-B78B-92E55BDA9984}"/>
    <hyperlink ref="J15" r:id="rId26" xr:uid="{329201AF-76E1-4625-A960-E64AE0E38A86}"/>
    <hyperlink ref="J16" r:id="rId27" xr:uid="{47987E57-1B22-4930-ABDB-BD4B6378DF81}"/>
    <hyperlink ref="J17" r:id="rId28" xr:uid="{12A89400-AAB9-43A8-A727-C054BB483365}"/>
    <hyperlink ref="K15" r:id="rId29" xr:uid="{ECAB039D-BF68-4443-995C-FA9EF27A58C5}"/>
    <hyperlink ref="K17" r:id="rId30" xr:uid="{24878AA6-913B-4988-9FC6-D6D4F5D87E19}"/>
    <hyperlink ref="L5" r:id="rId31" xr:uid="{DCE29280-E075-4820-86EC-F8BAF9A5C8B9}"/>
    <hyperlink ref="L10" r:id="rId32" xr:uid="{8BE90BFB-6D62-4E4F-9CF7-F04627AD9A71}"/>
    <hyperlink ref="L15" r:id="rId33" xr:uid="{48AA6118-0274-4473-A225-75BFA35953BC}"/>
    <hyperlink ref="I6" r:id="rId34" xr:uid="{5A7DE2AD-F081-4D2C-9738-1873FA7C9AAD}"/>
    <hyperlink ref="J6" r:id="rId35" xr:uid="{360ED28A-8192-43C1-AEC5-B0DDAB0EDE3B}"/>
    <hyperlink ref="K6" r:id="rId36" xr:uid="{CE43536C-C7CD-4E60-A30E-34152C875A00}"/>
    <hyperlink ref="L6" r:id="rId37" xr:uid="{A9953F07-C0C7-4C31-9419-6DA8F49DBA77}"/>
    <hyperlink ref="I14" r:id="rId38" xr:uid="{DF9667A1-57A1-484C-8CA7-EC569678A280}"/>
    <hyperlink ref="I5" r:id="rId39" xr:uid="{995CEC6C-97BA-4BFE-A172-54D535174236}"/>
    <hyperlink ref="J14" r:id="rId40" xr:uid="{DC43F232-CCC4-46E5-97D7-D654D04AE03F}"/>
  </hyperlinks>
  <pageMargins left="0.7" right="0.7" top="0.75" bottom="0.75" header="0.3" footer="0.3"/>
  <pageSetup paperSize="9" fitToHeight="0" orientation="landscape" r:id="rId4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Federico Guardamagna</dc:creator>
  <cp:lastModifiedBy>Jessica Murtas</cp:lastModifiedBy>
  <cp:lastPrinted>2025-04-13T17:46:54Z</cp:lastPrinted>
  <dcterms:created xsi:type="dcterms:W3CDTF">2023-01-24T15:05:42Z</dcterms:created>
  <dcterms:modified xsi:type="dcterms:W3CDTF">2025-04-28T12:52:39Z</dcterms:modified>
</cp:coreProperties>
</file>