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1\AMMINISTRAZIONE TRASPARENTE\AMMINISTRAZIONE TRASPARENTE_da 2022\03 CONSULENTI E COLLABORATORI\"/>
    </mc:Choice>
  </mc:AlternateContent>
  <xr:revisionPtr revIDLastSave="0" documentId="13_ncr:1_{CA345BC5-8A35-4BD9-A087-379161B80D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D6" i="1"/>
  <c r="E6" i="1" s="1"/>
  <c r="E9" i="1"/>
  <c r="D5" i="1"/>
  <c r="D4" i="1"/>
  <c r="E10" i="1" l="1"/>
  <c r="C6" i="2" l="1"/>
  <c r="C5" i="2"/>
  <c r="C4" i="2"/>
  <c r="D12" i="2"/>
  <c r="E11" i="2"/>
  <c r="D11" i="2"/>
  <c r="C11" i="2"/>
  <c r="E10" i="2"/>
  <c r="D10" i="2"/>
  <c r="E9" i="2"/>
  <c r="D9" i="2"/>
  <c r="E8" i="2"/>
  <c r="D8" i="2"/>
  <c r="D7" i="2"/>
  <c r="E13" i="2" l="1"/>
  <c r="D13" i="2" l="1"/>
  <c r="E5" i="1" l="1"/>
  <c r="E4" i="1"/>
</calcChain>
</file>

<file path=xl/sharedStrings.xml><?xml version="1.0" encoding="utf-8"?>
<sst xmlns="http://schemas.openxmlformats.org/spreadsheetml/2006/main" count="81" uniqueCount="66">
  <si>
    <t>DESCRIZIONE CONSULENZA</t>
  </si>
  <si>
    <t>CONSULENZA LEGALE DEONTOLOGIA</t>
  </si>
  <si>
    <t>********</t>
  </si>
  <si>
    <t>RESPONSABILE SICUREZZA</t>
  </si>
  <si>
    <t>TOTALE</t>
  </si>
  <si>
    <t>AGGIORNAMENTO SITO</t>
  </si>
  <si>
    <t>CAPITOLO</t>
  </si>
  <si>
    <t>Quattrolinee</t>
  </si>
  <si>
    <t>Paolo Delfino</t>
  </si>
  <si>
    <t>Quesite srl</t>
  </si>
  <si>
    <t>da definire con bando</t>
  </si>
  <si>
    <t>2017 - imponibile</t>
  </si>
  <si>
    <t>2017 + iva e cassa</t>
  </si>
  <si>
    <t>2016</t>
  </si>
  <si>
    <t>preventivo</t>
  </si>
  <si>
    <t>Dott. Barberis</t>
  </si>
  <si>
    <t>Faletti e Da Sanctis</t>
  </si>
  <si>
    <t>Catenacci e Edist srl</t>
  </si>
  <si>
    <t>Sai Global e da definire</t>
  </si>
  <si>
    <t>FISCALE E PER IL PERSONALE</t>
  </si>
  <si>
    <t>LEGALE</t>
  </si>
  <si>
    <t>QUALITA'</t>
  </si>
  <si>
    <t>INFORMATICA</t>
  </si>
  <si>
    <t>PROGETTI EUROPEI</t>
  </si>
  <si>
    <t>VARIE STRAORDINARIE</t>
  </si>
  <si>
    <t>REVISORE</t>
  </si>
  <si>
    <t xml:space="preserve">CONSULENTE </t>
  </si>
  <si>
    <t>REVISORE DEI CONTI</t>
  </si>
  <si>
    <t xml:space="preserve">Avv. Alberto De Sanctis </t>
  </si>
  <si>
    <t>Dott. Mario Montalcini</t>
  </si>
  <si>
    <t>CONSULENZA FISCALE</t>
  </si>
  <si>
    <t>CONSULENZA PAGHE E CONTRIBUTI</t>
  </si>
  <si>
    <t>imponibile</t>
  </si>
  <si>
    <t>imponibile + iva e oneri</t>
  </si>
  <si>
    <t>Dott. Massimo Casapieri</t>
  </si>
  <si>
    <t>NOME CONSULENTE</t>
  </si>
  <si>
    <t>CONSULENZA LEGALE AL CONSIGLIO E CONSULENZA ON LINE ISCRITTI</t>
  </si>
  <si>
    <t>ATTO DI CONFERIMENTO</t>
  </si>
  <si>
    <t>MODALITA' ASSEGNAZIONE</t>
  </si>
  <si>
    <t>Consulenza  legale al Consiglio  e ai suoi componenti per le problematiche istituzionali ad  esso conferenti  - Consulenza on line agli iscritti</t>
  </si>
  <si>
    <t>Studio Nizzola - Avv. Maurizio Goria</t>
  </si>
  <si>
    <t>Consulenza  legale al Consiglio  di Disciplina e ai suoi componenti per le problematiche afferenti ai procedimenti disciplinari - Consulenza legale al Consiglio dell'Ordine in materia penale</t>
  </si>
  <si>
    <t>Consulenza  legale al Consiglio  di Disciplina e ai suoi componenti per attività di cancelleria e gestione organizzativa dei procedimenti disciplinari in materia di formazione continua</t>
  </si>
  <si>
    <t>Dott.ssa Ludovica Spataro</t>
  </si>
  <si>
    <t>CONSULENZA COMUNICAZIONE</t>
  </si>
  <si>
    <t>Consulenza ed assistenza su contabilità, adempimenti fiscali, consulenza agli iscritti</t>
  </si>
  <si>
    <t>Consulenza su comunicazione social</t>
  </si>
  <si>
    <t>Attività di componente monocratico dell'Organismo di revisione - triennio 2024-25-26</t>
  </si>
  <si>
    <t>Delibera del Consiglio 25/3 del 14/02/2024</t>
  </si>
  <si>
    <t>svolgimento delle attività relative al servizio di prevenzione e protezione della sicurezza dell’Ordine  2023-24</t>
  </si>
  <si>
    <t xml:space="preserve">Gestione del servizio tenuta paghe e contributi </t>
  </si>
  <si>
    <t>AMMINISTRAZIONE TRASPARENTE - PROSPETTO CONSULENTI 2025</t>
  </si>
  <si>
    <t xml:space="preserve">Affidamento diretto di Accordo Quadro triennale 2025-26-27 </t>
  </si>
  <si>
    <t>Delibera del Consiglio n. 15/2 del 29/01/2025</t>
  </si>
  <si>
    <t>2025</t>
  </si>
  <si>
    <t>SELEZIONE IN CORSO</t>
  </si>
  <si>
    <t>Affidamento diretto (ex art. 59 Dlgs 36/2023) di Accordo quadro triennale 2025-2026-2027</t>
  </si>
  <si>
    <t>agg. 04 marzo 2025</t>
  </si>
  <si>
    <t>Determina dirigenziale n. 02 del 03/0i/2025</t>
  </si>
  <si>
    <t>Affidamento diretto (art. 59 D. Lgs 36/2023 e smi)</t>
  </si>
  <si>
    <t>CONSULENZA LEGALE E ATTIVITA' GIUDIZIALE</t>
  </si>
  <si>
    <t>Consulenza legale e attività giudiziale del Consiglio</t>
  </si>
  <si>
    <t>Avv. Carlo Tardella</t>
  </si>
  <si>
    <t>Avv. Luigi Adinolfi</t>
  </si>
  <si>
    <t>Delibera del Consiglio n. 31/4 del 26/02/2025</t>
  </si>
  <si>
    <t>Affidamento diretto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</si>
</sst>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lan Offc Narrow Book"/>
      <family val="2"/>
    </font>
    <font>
      <sz val="11"/>
      <color theme="1"/>
      <name val="Clan Offc Narrow Book"/>
      <family val="2"/>
    </font>
    <font>
      <sz val="8"/>
      <name val="Clan Offc Narrow Book"/>
      <family val="2"/>
    </font>
    <font>
      <b/>
      <sz val="8"/>
      <name val="Clan Offc Narrow Book"/>
      <family val="2"/>
    </font>
    <font>
      <sz val="8"/>
      <color theme="1"/>
      <name val="Clan Offc Narrow Book"/>
      <family val="2"/>
    </font>
    <font>
      <b/>
      <sz val="8"/>
      <color theme="1"/>
      <name val="Clan Offc Narrow Book"/>
      <family val="2"/>
    </font>
    <font>
      <b/>
      <sz val="11"/>
      <color theme="1"/>
      <name val="Calibri"/>
      <family val="2"/>
      <scheme val="minor"/>
    </font>
    <font>
      <sz val="8"/>
      <name val="Clan Offc Narrow Book"/>
    </font>
    <font>
      <b/>
      <sz val="8"/>
      <name val="Clan Offc Narrow Book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41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top" wrapText="1"/>
    </xf>
    <xf numFmtId="41" fontId="4" fillId="2" borderId="3" xfId="1" applyFont="1" applyFill="1" applyBorder="1" applyAlignment="1">
      <alignment horizontal="center" vertical="center"/>
    </xf>
    <xf numFmtId="4" fontId="4" fillId="2" borderId="3" xfId="1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top" wrapText="1"/>
    </xf>
    <xf numFmtId="4" fontId="4" fillId="0" borderId="5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4" fontId="4" fillId="2" borderId="5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41" fontId="4" fillId="0" borderId="3" xfId="1" applyFont="1" applyBorder="1" applyAlignment="1">
      <alignment horizontal="center" vertical="center" wrapText="1"/>
    </xf>
    <xf numFmtId="41" fontId="4" fillId="0" borderId="5" xfId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41" fontId="4" fillId="0" borderId="8" xfId="1" applyFont="1" applyBorder="1" applyAlignment="1">
      <alignment horizontal="center" vertical="center" wrapText="1"/>
    </xf>
    <xf numFmtId="0" fontId="3" fillId="0" borderId="3" xfId="0" applyFont="1" applyBorder="1"/>
    <xf numFmtId="41" fontId="4" fillId="2" borderId="5" xfId="1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 wrapText="1"/>
    </xf>
    <xf numFmtId="41" fontId="4" fillId="2" borderId="3" xfId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top" wrapText="1"/>
    </xf>
    <xf numFmtId="41" fontId="9" fillId="2" borderId="3" xfId="1" applyFont="1" applyFill="1" applyBorder="1" applyAlignment="1">
      <alignment horizontal="center" vertical="center"/>
    </xf>
    <xf numFmtId="4" fontId="9" fillId="2" borderId="3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41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1" fontId="5" fillId="0" borderId="1" xfId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zoomScale="115" zoomScaleNormal="115" workbookViewId="0">
      <selection activeCell="G2" sqref="G2:G3"/>
    </sheetView>
  </sheetViews>
  <sheetFormatPr defaultColWidth="9.21875" defaultRowHeight="14.4" x14ac:dyDescent="0.3"/>
  <cols>
    <col min="1" max="1" width="22.109375" style="1" customWidth="1"/>
    <col min="2" max="2" width="25.21875" style="1" customWidth="1"/>
    <col min="3" max="3" width="17" style="1" customWidth="1"/>
    <col min="4" max="4" width="8.6640625" style="4" customWidth="1"/>
    <col min="5" max="5" width="8.77734375" style="4" customWidth="1"/>
    <col min="6" max="6" width="13" style="1" customWidth="1"/>
    <col min="7" max="7" width="17.5546875" style="1" customWidth="1"/>
    <col min="8" max="16384" width="9.21875" style="1"/>
  </cols>
  <sheetData>
    <row r="1" spans="1:10" ht="13.95" customHeight="1" x14ac:dyDescent="0.3">
      <c r="A1" s="51" t="s">
        <v>51</v>
      </c>
      <c r="B1" s="52"/>
      <c r="C1" s="52"/>
      <c r="D1" s="52"/>
      <c r="E1" s="52"/>
      <c r="F1" s="52"/>
      <c r="G1" s="38"/>
    </row>
    <row r="2" spans="1:10" x14ac:dyDescent="0.3">
      <c r="A2" s="54" t="s">
        <v>6</v>
      </c>
      <c r="B2" s="54" t="s">
        <v>0</v>
      </c>
      <c r="C2" s="47" t="s">
        <v>35</v>
      </c>
      <c r="D2" s="53" t="s">
        <v>54</v>
      </c>
      <c r="E2" s="53"/>
      <c r="F2" s="49" t="s">
        <v>37</v>
      </c>
      <c r="G2" s="47" t="s">
        <v>38</v>
      </c>
    </row>
    <row r="3" spans="1:10" ht="33" thickBot="1" x14ac:dyDescent="0.35">
      <c r="A3" s="55"/>
      <c r="B3" s="56"/>
      <c r="C3" s="57"/>
      <c r="D3" s="34" t="s">
        <v>32</v>
      </c>
      <c r="E3" s="35" t="s">
        <v>33</v>
      </c>
      <c r="F3" s="50"/>
      <c r="G3" s="48"/>
    </row>
    <row r="4" spans="1:10" ht="54" x14ac:dyDescent="0.3">
      <c r="A4" s="26" t="s">
        <v>36</v>
      </c>
      <c r="B4" s="24" t="s">
        <v>39</v>
      </c>
      <c r="C4" s="32" t="s">
        <v>40</v>
      </c>
      <c r="D4" s="25">
        <f>14423.08</f>
        <v>14423.08</v>
      </c>
      <c r="E4" s="33">
        <f t="shared" ref="E4:E6" si="0">D4*1.04*1.22</f>
        <v>18300.003904000001</v>
      </c>
      <c r="F4" s="37" t="s">
        <v>53</v>
      </c>
      <c r="G4" s="31" t="s">
        <v>56</v>
      </c>
      <c r="I4" s="4"/>
    </row>
    <row r="5" spans="1:10" ht="64.8" x14ac:dyDescent="0.3">
      <c r="A5" s="22" t="s">
        <v>1</v>
      </c>
      <c r="B5" s="19" t="s">
        <v>41</v>
      </c>
      <c r="C5" s="20" t="s">
        <v>28</v>
      </c>
      <c r="D5" s="21">
        <f>12873.49</f>
        <v>12873.49</v>
      </c>
      <c r="E5" s="42">
        <f t="shared" si="0"/>
        <v>16333.884112</v>
      </c>
      <c r="F5" s="37" t="s">
        <v>53</v>
      </c>
      <c r="G5" s="31" t="s">
        <v>52</v>
      </c>
    </row>
    <row r="6" spans="1:10" ht="64.8" x14ac:dyDescent="0.3">
      <c r="A6" s="22" t="s">
        <v>1</v>
      </c>
      <c r="B6" s="19" t="s">
        <v>42</v>
      </c>
      <c r="C6" s="20" t="s">
        <v>28</v>
      </c>
      <c r="D6" s="21">
        <f>9000</f>
        <v>9000</v>
      </c>
      <c r="E6" s="42">
        <f t="shared" si="0"/>
        <v>11419.199999999999</v>
      </c>
      <c r="F6" s="37" t="s">
        <v>53</v>
      </c>
      <c r="G6" s="31" t="s">
        <v>52</v>
      </c>
    </row>
    <row r="7" spans="1:10" ht="32.4" x14ac:dyDescent="0.3">
      <c r="A7" s="22" t="s">
        <v>60</v>
      </c>
      <c r="B7" s="19" t="s">
        <v>61</v>
      </c>
      <c r="C7" s="20" t="s">
        <v>62</v>
      </c>
      <c r="D7" s="21"/>
      <c r="E7" s="42">
        <v>856.54</v>
      </c>
      <c r="F7" s="37" t="s">
        <v>64</v>
      </c>
      <c r="G7" s="31" t="s">
        <v>65</v>
      </c>
    </row>
    <row r="8" spans="1:10" ht="32.4" x14ac:dyDescent="0.3">
      <c r="A8" s="22" t="s">
        <v>60</v>
      </c>
      <c r="B8" s="19" t="s">
        <v>61</v>
      </c>
      <c r="C8" s="20" t="s">
        <v>63</v>
      </c>
      <c r="D8" s="21"/>
      <c r="E8" s="42">
        <v>398.55</v>
      </c>
      <c r="F8" s="37" t="s">
        <v>64</v>
      </c>
      <c r="G8" s="31" t="s">
        <v>65</v>
      </c>
    </row>
    <row r="9" spans="1:10" ht="43.2" x14ac:dyDescent="0.3">
      <c r="A9" s="22" t="s">
        <v>44</v>
      </c>
      <c r="B9" s="46" t="s">
        <v>46</v>
      </c>
      <c r="C9" s="20" t="s">
        <v>43</v>
      </c>
      <c r="D9" s="21">
        <v>15000</v>
      </c>
      <c r="E9" s="42">
        <f>D9*1</f>
        <v>15000</v>
      </c>
      <c r="F9" s="37" t="s">
        <v>53</v>
      </c>
      <c r="G9" s="31" t="s">
        <v>56</v>
      </c>
    </row>
    <row r="10" spans="1:10" ht="32.4" x14ac:dyDescent="0.3">
      <c r="A10" s="36" t="s">
        <v>27</v>
      </c>
      <c r="B10" s="19" t="s">
        <v>47</v>
      </c>
      <c r="C10" s="20" t="s">
        <v>29</v>
      </c>
      <c r="D10" s="21">
        <v>4500</v>
      </c>
      <c r="E10" s="23">
        <f>D10*1.04*1.22</f>
        <v>5709.5999999999995</v>
      </c>
      <c r="F10" s="40" t="s">
        <v>48</v>
      </c>
      <c r="G10" s="41" t="s">
        <v>59</v>
      </c>
      <c r="H10" s="4"/>
      <c r="J10" s="4"/>
    </row>
    <row r="11" spans="1:10" ht="43.2" x14ac:dyDescent="0.3">
      <c r="A11" s="22" t="s">
        <v>31</v>
      </c>
      <c r="B11" s="43" t="s">
        <v>50</v>
      </c>
      <c r="C11" s="44" t="s">
        <v>34</v>
      </c>
      <c r="D11" s="45">
        <v>8600</v>
      </c>
      <c r="E11" s="23">
        <f>D11*1.22</f>
        <v>10492</v>
      </c>
      <c r="F11" s="40" t="s">
        <v>58</v>
      </c>
      <c r="G11" s="31" t="s">
        <v>56</v>
      </c>
    </row>
    <row r="12" spans="1:10" ht="32.4" x14ac:dyDescent="0.3">
      <c r="A12" s="22" t="s">
        <v>30</v>
      </c>
      <c r="B12" s="30" t="s">
        <v>45</v>
      </c>
      <c r="C12" s="20" t="s">
        <v>55</v>
      </c>
      <c r="D12" s="21"/>
      <c r="E12" s="23"/>
      <c r="F12" s="37"/>
      <c r="G12" s="31"/>
    </row>
    <row r="13" spans="1:10" ht="32.4" x14ac:dyDescent="0.3">
      <c r="A13" s="27" t="s">
        <v>3</v>
      </c>
      <c r="B13" s="28" t="s">
        <v>49</v>
      </c>
      <c r="C13" s="39" t="s">
        <v>55</v>
      </c>
      <c r="D13" s="29"/>
      <c r="E13" s="23"/>
      <c r="F13" s="40"/>
      <c r="G13" s="41"/>
    </row>
    <row r="14" spans="1:10" x14ac:dyDescent="0.3">
      <c r="A14" s="28" t="s">
        <v>57</v>
      </c>
    </row>
  </sheetData>
  <mergeCells count="7">
    <mergeCell ref="G2:G3"/>
    <mergeCell ref="F2:F3"/>
    <mergeCell ref="A1:F1"/>
    <mergeCell ref="D2:E2"/>
    <mergeCell ref="A2:A3"/>
    <mergeCell ref="B2:B3"/>
    <mergeCell ref="C2:C3"/>
  </mergeCells>
  <phoneticPr fontId="11" type="noConversion"/>
  <printOptions horizontalCentered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0" sqref="C10"/>
    </sheetView>
  </sheetViews>
  <sheetFormatPr defaultColWidth="9.21875" defaultRowHeight="14.4" x14ac:dyDescent="0.3"/>
  <cols>
    <col min="1" max="1" width="29.21875" style="1" customWidth="1"/>
    <col min="2" max="2" width="21.5546875" style="1" customWidth="1"/>
    <col min="3" max="3" width="21.5546875" style="4" customWidth="1"/>
    <col min="4" max="4" width="17.77734375" style="4" bestFit="1" customWidth="1"/>
    <col min="5" max="5" width="14.21875" style="7" customWidth="1"/>
    <col min="6" max="6" width="9.77734375" style="1" customWidth="1"/>
    <col min="7" max="7" width="14.21875" style="1" customWidth="1"/>
    <col min="8" max="16384" width="9.21875" style="1"/>
  </cols>
  <sheetData>
    <row r="1" spans="1:10" x14ac:dyDescent="0.3">
      <c r="A1" s="13"/>
      <c r="B1" s="14"/>
      <c r="C1" s="14"/>
      <c r="D1" s="14"/>
    </row>
    <row r="2" spans="1:10" x14ac:dyDescent="0.3">
      <c r="A2" s="54" t="s">
        <v>6</v>
      </c>
      <c r="B2" s="47" t="s">
        <v>26</v>
      </c>
      <c r="C2" s="53">
        <v>2017</v>
      </c>
      <c r="D2" s="53"/>
      <c r="E2" s="15" t="s">
        <v>13</v>
      </c>
    </row>
    <row r="3" spans="1:10" x14ac:dyDescent="0.3">
      <c r="A3" s="58"/>
      <c r="B3" s="48"/>
      <c r="C3" s="8" t="s">
        <v>11</v>
      </c>
      <c r="D3" s="9" t="s">
        <v>12</v>
      </c>
      <c r="E3" s="11" t="s">
        <v>14</v>
      </c>
    </row>
    <row r="4" spans="1:10" x14ac:dyDescent="0.3">
      <c r="A4" s="16" t="s">
        <v>20</v>
      </c>
      <c r="B4" s="2" t="s">
        <v>16</v>
      </c>
      <c r="C4" s="18">
        <f>16025.64+14303.88+2000</f>
        <v>32329.519999999997</v>
      </c>
      <c r="D4" s="3">
        <v>41019.69</v>
      </c>
      <c r="E4" s="5">
        <v>40982.089999999997</v>
      </c>
      <c r="I4" s="4"/>
    </row>
    <row r="5" spans="1:10" x14ac:dyDescent="0.3">
      <c r="A5" s="17" t="s">
        <v>21</v>
      </c>
      <c r="B5" s="2" t="s">
        <v>18</v>
      </c>
      <c r="C5" s="18">
        <f>2250+1200</f>
        <v>3450</v>
      </c>
      <c r="D5" s="5">
        <v>4209</v>
      </c>
      <c r="E5" s="5">
        <v>4209</v>
      </c>
    </row>
    <row r="6" spans="1:10" x14ac:dyDescent="0.3">
      <c r="A6" s="16" t="s">
        <v>22</v>
      </c>
      <c r="B6" s="2" t="s">
        <v>17</v>
      </c>
      <c r="C6" s="18">
        <f>8340+3840</f>
        <v>12180</v>
      </c>
      <c r="D6" s="5">
        <v>15266.59</v>
      </c>
      <c r="E6" s="5">
        <v>13566.4</v>
      </c>
      <c r="H6" s="4"/>
      <c r="J6" s="4"/>
    </row>
    <row r="7" spans="1:10" x14ac:dyDescent="0.3">
      <c r="A7" s="16" t="s">
        <v>3</v>
      </c>
      <c r="B7" s="2" t="s">
        <v>10</v>
      </c>
      <c r="C7" s="18">
        <v>4000</v>
      </c>
      <c r="D7" s="3">
        <f>C7*1.04*1.22</f>
        <v>5075.2</v>
      </c>
      <c r="E7" s="5">
        <v>0</v>
      </c>
      <c r="J7" s="4"/>
    </row>
    <row r="8" spans="1:10" x14ac:dyDescent="0.3">
      <c r="A8" s="16" t="s">
        <v>19</v>
      </c>
      <c r="B8" s="2" t="s">
        <v>15</v>
      </c>
      <c r="C8" s="18">
        <v>11760</v>
      </c>
      <c r="D8" s="3">
        <f>C8*1.04*1.22</f>
        <v>14921.088</v>
      </c>
      <c r="E8" s="3">
        <f>11760*1.04*1.22</f>
        <v>14921.088</v>
      </c>
    </row>
    <row r="9" spans="1:10" x14ac:dyDescent="0.3">
      <c r="A9" s="16" t="s">
        <v>5</v>
      </c>
      <c r="B9" s="2" t="s">
        <v>7</v>
      </c>
      <c r="C9" s="18">
        <v>2500</v>
      </c>
      <c r="D9" s="5">
        <f>C9*1.22</f>
        <v>3050</v>
      </c>
      <c r="E9" s="5">
        <f>9535.92*1.04*1.22+5000*1.04*1.22</f>
        <v>18443.175296000001</v>
      </c>
    </row>
    <row r="10" spans="1:10" x14ac:dyDescent="0.3">
      <c r="A10" s="16" t="s">
        <v>23</v>
      </c>
      <c r="B10" s="2" t="s">
        <v>9</v>
      </c>
      <c r="C10" s="18">
        <v>0</v>
      </c>
      <c r="D10" s="3">
        <f>C10*1.22</f>
        <v>0</v>
      </c>
      <c r="E10" s="5">
        <f>7000*1.22</f>
        <v>8540</v>
      </c>
      <c r="G10" s="4"/>
    </row>
    <row r="11" spans="1:10" x14ac:dyDescent="0.3">
      <c r="A11" s="16" t="s">
        <v>25</v>
      </c>
      <c r="B11" s="2" t="s">
        <v>8</v>
      </c>
      <c r="C11" s="18">
        <f>4500*1.04*1.22</f>
        <v>5709.5999999999995</v>
      </c>
      <c r="D11" s="3">
        <f>4500*1.04*1.22</f>
        <v>5709.5999999999995</v>
      </c>
      <c r="E11" s="3">
        <f>4500*1.04*1.22</f>
        <v>5709.5999999999995</v>
      </c>
    </row>
    <row r="12" spans="1:10" x14ac:dyDescent="0.3">
      <c r="A12" s="16" t="s">
        <v>24</v>
      </c>
      <c r="B12" s="2" t="s">
        <v>2</v>
      </c>
      <c r="C12" s="18">
        <v>0</v>
      </c>
      <c r="D12" s="3">
        <f>C12*1.04*1.22</f>
        <v>0</v>
      </c>
      <c r="E12" s="5">
        <v>0</v>
      </c>
    </row>
    <row r="13" spans="1:10" x14ac:dyDescent="0.3">
      <c r="A13" s="16" t="s">
        <v>4</v>
      </c>
      <c r="B13" s="12"/>
      <c r="C13" s="10"/>
      <c r="D13" s="6">
        <f>D4+D5+D6+D7+D8+D9+D10+D11+D12</f>
        <v>89251.168000000005</v>
      </c>
      <c r="E13" s="6">
        <f>E4+E5+E6+E7+E8+E9+E10+E11+E12</f>
        <v>106371.353296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Gerbotto</dc:creator>
  <cp:lastModifiedBy>Laura Rizzi</cp:lastModifiedBy>
  <cp:lastPrinted>2021-03-02T18:27:56Z</cp:lastPrinted>
  <dcterms:created xsi:type="dcterms:W3CDTF">2013-11-11T16:47:37Z</dcterms:created>
  <dcterms:modified xsi:type="dcterms:W3CDTF">2025-03-04T11:50:57Z</dcterms:modified>
</cp:coreProperties>
</file>